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Tonka- POSAO\IZVJEŠTAJ 062025\"/>
    </mc:Choice>
  </mc:AlternateContent>
  <xr:revisionPtr revIDLastSave="0" documentId="13_ncr:1_{3C08C0E9-87E0-401B-BA6F-EC548E70093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c r="F339" i="9"/>
  <c r="F338" i="9"/>
  <c r="F337" i="9"/>
  <c r="F336" i="9"/>
  <c r="H335" i="9"/>
  <c r="G335" i="9"/>
  <c r="F335" i="9"/>
  <c r="E335" i="9"/>
  <c r="B335" i="9"/>
  <c r="F334" i="9"/>
  <c r="H333" i="9"/>
  <c r="G333" i="9"/>
  <c r="F333" i="9"/>
  <c r="E333" i="9"/>
  <c r="B333" i="9"/>
  <c r="H332" i="9"/>
  <c r="G332" i="9"/>
  <c r="F332" i="9"/>
  <c r="E332" i="9"/>
  <c r="B332" i="9"/>
  <c r="H331" i="9"/>
  <c r="G331" i="9"/>
  <c r="F331" i="9"/>
  <c r="E331" i="9"/>
  <c r="B331" i="9"/>
  <c r="H330" i="9"/>
  <c r="G330" i="9"/>
  <c r="F330" i="9"/>
  <c r="E330" i="9"/>
  <c r="B330" i="9"/>
  <c r="H329" i="9"/>
  <c r="G329" i="9"/>
  <c r="E329" i="9" s="1"/>
  <c r="F329" i="9"/>
  <c r="H328" i="9"/>
  <c r="G328" i="9"/>
  <c r="F328" i="9"/>
  <c r="E328" i="9"/>
  <c r="B328" i="9"/>
  <c r="H327" i="9"/>
  <c r="G327" i="9"/>
  <c r="E327" i="9" s="1"/>
  <c r="F327" i="9"/>
  <c r="H326" i="9"/>
  <c r="G326" i="9"/>
  <c r="F326" i="9"/>
  <c r="E326" i="9"/>
  <c r="B326" i="9" s="1"/>
  <c r="H325" i="9"/>
  <c r="G325" i="9"/>
  <c r="F325" i="9"/>
  <c r="E325" i="9"/>
  <c r="B325" i="9"/>
  <c r="H324" i="9"/>
  <c r="G324" i="9"/>
  <c r="E324" i="9" s="1"/>
  <c r="F324" i="9"/>
  <c r="H323" i="9"/>
  <c r="G323" i="9"/>
  <c r="F323" i="9"/>
  <c r="E323" i="9"/>
  <c r="B323" i="9"/>
  <c r="H322" i="9"/>
  <c r="G322" i="9"/>
  <c r="F322" i="9"/>
  <c r="E322" i="9"/>
  <c r="B322" i="9" s="1"/>
  <c r="H321" i="9"/>
  <c r="G321" i="9"/>
  <c r="F321" i="9"/>
  <c r="E321" i="9"/>
  <c r="B321" i="9"/>
  <c r="H320" i="9"/>
  <c r="G320" i="9"/>
  <c r="E320" i="9" s="1"/>
  <c r="F320" i="9"/>
  <c r="H319" i="9"/>
  <c r="G319" i="9"/>
  <c r="F319" i="9"/>
  <c r="E319" i="9"/>
  <c r="B319" i="9"/>
  <c r="H318" i="9"/>
  <c r="G318" i="9"/>
  <c r="F318" i="9"/>
  <c r="E318" i="9"/>
  <c r="B318" i="9"/>
  <c r="H317" i="9"/>
  <c r="G317" i="9"/>
  <c r="F317" i="9"/>
  <c r="E317" i="9"/>
  <c r="B317" i="9"/>
  <c r="F316" i="9"/>
  <c r="F315" i="9"/>
  <c r="F314" i="9"/>
  <c r="H313" i="9"/>
  <c r="G313" i="9"/>
  <c r="F313" i="9"/>
  <c r="E313" i="9"/>
  <c r="B313" i="9"/>
  <c r="H312" i="9"/>
  <c r="G312" i="9"/>
  <c r="E312" i="9" s="1"/>
  <c r="F312" i="9"/>
  <c r="H311" i="9"/>
  <c r="G311" i="9"/>
  <c r="F311" i="9"/>
  <c r="F310" i="9"/>
  <c r="F309" i="9"/>
  <c r="F308" i="9"/>
  <c r="H307" i="9"/>
  <c r="G307" i="9"/>
  <c r="F307" i="9"/>
  <c r="F306" i="9"/>
  <c r="H305" i="9"/>
  <c r="G305" i="9"/>
  <c r="F305" i="9"/>
  <c r="E305" i="9"/>
  <c r="B305" i="9"/>
  <c r="H304" i="9"/>
  <c r="G304" i="9"/>
  <c r="F304" i="9"/>
  <c r="E304" i="9"/>
  <c r="B304" i="9"/>
  <c r="H303" i="9"/>
  <c r="G303" i="9"/>
  <c r="F303" i="9"/>
  <c r="E303" i="9"/>
  <c r="B303" i="9"/>
  <c r="F302" i="9"/>
  <c r="F301" i="9"/>
  <c r="F300" i="9"/>
  <c r="F299" i="9"/>
  <c r="F298" i="9"/>
  <c r="F297" i="9"/>
  <c r="L296" i="9"/>
  <c r="H296" i="9"/>
  <c r="F296" i="9"/>
  <c r="F295" i="9"/>
  <c r="I294" i="9"/>
  <c r="H294" i="9"/>
  <c r="F294" i="9"/>
  <c r="E294" i="9"/>
  <c r="B294" i="9"/>
  <c r="E293" i="9"/>
  <c r="M292" i="9"/>
  <c r="L292" i="9"/>
  <c r="F292" i="9"/>
  <c r="E292" i="9"/>
  <c r="B292" i="9"/>
  <c r="M291" i="9"/>
  <c r="L291" i="9"/>
  <c r="F291" i="9"/>
  <c r="E291" i="9"/>
  <c r="B291" i="9"/>
  <c r="M290" i="9"/>
  <c r="L290" i="9"/>
  <c r="F290" i="9"/>
  <c r="E290" i="9"/>
  <c r="B290" i="9"/>
  <c r="M289" i="9"/>
  <c r="L289" i="9"/>
  <c r="F289" i="9"/>
  <c r="E289" i="9"/>
  <c r="B289" i="9"/>
  <c r="M288" i="9"/>
  <c r="L288" i="9"/>
  <c r="F288" i="9"/>
  <c r="E288" i="9"/>
  <c r="B288" i="9"/>
  <c r="M287" i="9"/>
  <c r="L287" i="9"/>
  <c r="F287" i="9"/>
  <c r="E287" i="9"/>
  <c r="B287" i="9"/>
  <c r="M286" i="9"/>
  <c r="L286" i="9"/>
  <c r="F286" i="9"/>
  <c r="E286" i="9"/>
  <c r="B286" i="9"/>
  <c r="M285" i="9"/>
  <c r="L285" i="9"/>
  <c r="F285" i="9"/>
  <c r="E285" i="9"/>
  <c r="B285" i="9"/>
  <c r="M284" i="9"/>
  <c r="L284" i="9"/>
  <c r="F284" i="9"/>
  <c r="E284" i="9"/>
  <c r="B284" i="9"/>
  <c r="M283" i="9"/>
  <c r="L283" i="9"/>
  <c r="F283" i="9"/>
  <c r="E283" i="9"/>
  <c r="B283" i="9"/>
  <c r="M282" i="9"/>
  <c r="L282" i="9"/>
  <c r="F282" i="9"/>
  <c r="E282" i="9"/>
  <c r="B282" i="9"/>
  <c r="M281" i="9"/>
  <c r="L281" i="9"/>
  <c r="F281" i="9"/>
  <c r="E281" i="9"/>
  <c r="B281" i="9"/>
  <c r="M280" i="9"/>
  <c r="L280" i="9"/>
  <c r="F280" i="9"/>
  <c r="E280" i="9"/>
  <c r="B280" i="9"/>
  <c r="M279" i="9"/>
  <c r="L279" i="9"/>
  <c r="F279" i="9"/>
  <c r="E279" i="9"/>
  <c r="B279" i="9"/>
  <c r="M278" i="9"/>
  <c r="L278" i="9"/>
  <c r="F278" i="9"/>
  <c r="E278" i="9"/>
  <c r="B278" i="9"/>
  <c r="M277" i="9"/>
  <c r="L277" i="9"/>
  <c r="F277" i="9"/>
  <c r="E277" i="9"/>
  <c r="B277" i="9"/>
  <c r="M276" i="9"/>
  <c r="L276" i="9"/>
  <c r="F276" i="9"/>
  <c r="E276" i="9"/>
  <c r="B276" i="9"/>
  <c r="M275" i="9"/>
  <c r="L275" i="9"/>
  <c r="F275" i="9"/>
  <c r="E275" i="9"/>
  <c r="B275" i="9"/>
  <c r="M274" i="9"/>
  <c r="L274" i="9"/>
  <c r="F274" i="9"/>
  <c r="E274" i="9"/>
  <c r="B274" i="9"/>
  <c r="M273" i="9"/>
  <c r="L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s="1"/>
  <c r="E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E172" i="9"/>
  <c r="B172" i="9"/>
  <c r="H171" i="9"/>
  <c r="G171" i="9"/>
  <c r="F171" i="9"/>
  <c r="E171" i="9"/>
  <c r="B171" i="9"/>
  <c r="H170" i="9"/>
  <c r="G170" i="9"/>
  <c r="F170" i="9"/>
  <c r="E170" i="9"/>
  <c r="B170" i="9"/>
  <c r="H169" i="9"/>
  <c r="G169" i="9"/>
  <c r="F169" i="9"/>
  <c r="E169" i="9"/>
  <c r="B169" i="9"/>
  <c r="H168" i="9"/>
  <c r="G168" i="9"/>
  <c r="F168" i="9"/>
  <c r="E168" i="9"/>
  <c r="B168" i="9"/>
  <c r="H167" i="9"/>
  <c r="G167" i="9"/>
  <c r="F167" i="9"/>
  <c r="E167" i="9"/>
  <c r="B167" i="9"/>
  <c r="H166" i="9"/>
  <c r="G166" i="9"/>
  <c r="F166" i="9"/>
  <c r="E166" i="9"/>
  <c r="B166" i="9"/>
  <c r="H165" i="9"/>
  <c r="G165" i="9"/>
  <c r="F165" i="9"/>
  <c r="E165" i="9"/>
  <c r="B165" i="9"/>
  <c r="H164" i="9"/>
  <c r="G164" i="9"/>
  <c r="F164" i="9"/>
  <c r="E164" i="9"/>
  <c r="B164" i="9"/>
  <c r="H163" i="9"/>
  <c r="G163" i="9"/>
  <c r="F163" i="9"/>
  <c r="E163" i="9"/>
  <c r="B163" i="9"/>
  <c r="H162" i="9"/>
  <c r="G162" i="9"/>
  <c r="F162" i="9"/>
  <c r="E162" i="9"/>
  <c r="B162" i="9"/>
  <c r="H161" i="9"/>
  <c r="G161" i="9"/>
  <c r="F161" i="9"/>
  <c r="E161" i="9"/>
  <c r="B161" i="9"/>
  <c r="H160" i="9"/>
  <c r="G160" i="9"/>
  <c r="F160" i="9"/>
  <c r="E160" i="9"/>
  <c r="B160" i="9"/>
  <c r="H159" i="9"/>
  <c r="G159" i="9"/>
  <c r="F159" i="9"/>
  <c r="E159" i="9"/>
  <c r="B159" i="9"/>
  <c r="H158" i="9"/>
  <c r="G158" i="9"/>
  <c r="F158" i="9"/>
  <c r="E158" i="9"/>
  <c r="B158" i="9"/>
  <c r="H157" i="9"/>
  <c r="G157" i="9"/>
  <c r="F157" i="9"/>
  <c r="E157" i="9"/>
  <c r="B157" i="9"/>
  <c r="F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E37" i="9" s="1"/>
  <c r="F37" i="9"/>
  <c r="H36" i="9"/>
  <c r="G36" i="9"/>
  <c r="E36" i="9" s="1"/>
  <c r="F36" i="9"/>
  <c r="H35" i="9"/>
  <c r="G35" i="9"/>
  <c r="F35" i="9"/>
  <c r="E35" i="9"/>
  <c r="B35" i="9"/>
  <c r="H34" i="9"/>
  <c r="G34" i="9"/>
  <c r="F34" i="9"/>
  <c r="E34" i="9"/>
  <c r="B34" i="9"/>
  <c r="H33" i="9"/>
  <c r="G33" i="9"/>
  <c r="F33" i="9"/>
  <c r="E33" i="9"/>
  <c r="B33" i="9"/>
  <c r="H32" i="9"/>
  <c r="G32" i="9"/>
  <c r="F32" i="9"/>
  <c r="E32" i="9"/>
  <c r="B32" i="9"/>
  <c r="H31" i="9"/>
  <c r="G31" i="9"/>
  <c r="F31" i="9"/>
  <c r="E31" i="9"/>
  <c r="B31" i="9" s="1"/>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F24" i="9"/>
  <c r="F4" i="9"/>
  <c r="O3" i="9"/>
  <c r="G296" i="9" s="1"/>
  <c r="E296" i="9" s="1"/>
  <c r="B296" i="9" s="1"/>
  <c r="I3" i="9"/>
  <c r="H3" i="9"/>
  <c r="G3" i="9"/>
  <c r="D104" i="8"/>
  <c r="I40" i="3" s="1"/>
  <c r="D97" i="8"/>
  <c r="D92" i="8"/>
  <c r="D87" i="8"/>
  <c r="D82" i="8"/>
  <c r="D77" i="8"/>
  <c r="D72" i="8"/>
  <c r="D67" i="8"/>
  <c r="D62" i="8"/>
  <c r="D57" i="8"/>
  <c r="D52" i="8"/>
  <c r="D46" i="8"/>
  <c r="D37" i="8"/>
  <c r="D27" i="8"/>
  <c r="D25" i="8" s="1"/>
  <c r="C1602" i="1" s="1"/>
  <c r="D18" i="8"/>
  <c r="D8" i="8"/>
  <c r="D6" i="8" s="1"/>
  <c r="C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2" i="5" s="1"/>
  <c r="E251" i="5"/>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1" i="5" s="1"/>
  <c r="F210" i="5"/>
  <c r="F209" i="5"/>
  <c r="F208" i="5"/>
  <c r="F207" i="5"/>
  <c r="F206" i="5"/>
  <c r="F205" i="5"/>
  <c r="E204" i="5"/>
  <c r="D204" i="5"/>
  <c r="F204" i="5" s="1"/>
  <c r="E203" i="5"/>
  <c r="H338" i="9"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E177" i="5"/>
  <c r="D177" i="5"/>
  <c r="F177" i="5" s="1"/>
  <c r="E176" i="5"/>
  <c r="D176" i="5"/>
  <c r="F176"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D88" i="5"/>
  <c r="F88" i="5" s="1"/>
  <c r="F87" i="5"/>
  <c r="F86" i="5"/>
  <c r="F85" i="5"/>
  <c r="F84" i="5"/>
  <c r="F83" i="5"/>
  <c r="E82" i="5"/>
  <c r="D82" i="5"/>
  <c r="F82" i="5" s="1"/>
  <c r="F81" i="5"/>
  <c r="F80" i="5"/>
  <c r="F79" i="5"/>
  <c r="F78" i="5"/>
  <c r="F77" i="5"/>
  <c r="E76" i="5"/>
  <c r="D76" i="5"/>
  <c r="F76" i="5" s="1"/>
  <c r="F75" i="5"/>
  <c r="F74" i="5"/>
  <c r="F73" i="5"/>
  <c r="F72" i="5"/>
  <c r="E71" i="5"/>
  <c r="D71" i="5"/>
  <c r="F71" i="5" s="1"/>
  <c r="E70" i="5"/>
  <c r="D70" i="5"/>
  <c r="F70" i="5" s="1"/>
  <c r="E69" i="5"/>
  <c r="D69" i="5"/>
  <c r="F69"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99" i="9" s="1"/>
  <c r="D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8" i="4" s="1"/>
  <c r="E597" i="4"/>
  <c r="D597" i="4"/>
  <c r="F597"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D536" i="4"/>
  <c r="F536" i="4" s="1"/>
  <c r="E535" i="4"/>
  <c r="D535" i="4"/>
  <c r="F534" i="4"/>
  <c r="F533" i="4"/>
  <c r="E532" i="4"/>
  <c r="D532" i="4"/>
  <c r="F532" i="4" s="1"/>
  <c r="F531" i="4"/>
  <c r="F530" i="4"/>
  <c r="E529" i="4"/>
  <c r="D529" i="4"/>
  <c r="F529" i="4" s="1"/>
  <c r="F528" i="4"/>
  <c r="F527" i="4"/>
  <c r="E526" i="4"/>
  <c r="D526" i="4"/>
  <c r="F526" i="4" s="1"/>
  <c r="F525" i="4"/>
  <c r="F524" i="4"/>
  <c r="E523" i="4"/>
  <c r="D523" i="4"/>
  <c r="F523" i="4" s="1"/>
  <c r="E522"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31" i="4"/>
  <c r="F431" i="4" s="1"/>
  <c r="E430" i="4"/>
  <c r="E639" i="4" s="1"/>
  <c r="D430" i="4"/>
  <c r="E428" i="4"/>
  <c r="D428" i="4"/>
  <c r="F428" i="4" s="1"/>
  <c r="E427" i="4"/>
  <c r="D427" i="4"/>
  <c r="E426" i="4"/>
  <c r="E647" i="4" s="1"/>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D373" i="4"/>
  <c r="F373" i="4" s="1"/>
  <c r="F372" i="4"/>
  <c r="F371" i="4"/>
  <c r="F370" i="4"/>
  <c r="F369" i="4"/>
  <c r="F368" i="4"/>
  <c r="F367" i="4"/>
  <c r="E366" i="4"/>
  <c r="D366" i="4"/>
  <c r="F366" i="4" s="1"/>
  <c r="F365" i="4"/>
  <c r="F364" i="4"/>
  <c r="F363" i="4"/>
  <c r="E362" i="4"/>
  <c r="D362" i="4"/>
  <c r="F362" i="4" s="1"/>
  <c r="E361" i="4"/>
  <c r="D361" i="4"/>
  <c r="F361" i="4" s="1"/>
  <c r="E360" i="4"/>
  <c r="D360" i="4"/>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E310" i="4"/>
  <c r="D310" i="4"/>
  <c r="F310" i="4" s="1"/>
  <c r="E309" i="4"/>
  <c r="D309" i="4"/>
  <c r="F309" i="4" s="1"/>
  <c r="E308" i="4"/>
  <c r="E417" i="4" s="1"/>
  <c r="D308"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E273" i="4"/>
  <c r="D273" i="4"/>
  <c r="F273" i="4" s="1"/>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E230" i="4"/>
  <c r="D230" i="4"/>
  <c r="F230" i="4" s="1"/>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D202" i="4"/>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F165" i="4" s="1"/>
  <c r="E164" i="4"/>
  <c r="D164" i="4"/>
  <c r="F164" i="4" s="1"/>
  <c r="F163" i="4"/>
  <c r="F162" i="4"/>
  <c r="F161" i="4"/>
  <c r="E160" i="4"/>
  <c r="D160" i="4"/>
  <c r="F160" i="4" s="1"/>
  <c r="F159" i="4"/>
  <c r="F158" i="4"/>
  <c r="F157" i="4"/>
  <c r="F156" i="4"/>
  <c r="F155" i="4"/>
  <c r="E154" i="4"/>
  <c r="D154" i="4"/>
  <c r="F154" i="4" s="1"/>
  <c r="E153" i="4"/>
  <c r="D153" i="4"/>
  <c r="E152" i="4"/>
  <c r="E299" i="4" s="1"/>
  <c r="D152" i="4"/>
  <c r="F151" i="4"/>
  <c r="F150" i="4"/>
  <c r="F149" i="4"/>
  <c r="F148" i="4"/>
  <c r="F147" i="4"/>
  <c r="F146" i="4"/>
  <c r="F145" i="4"/>
  <c r="F144" i="4"/>
  <c r="F143" i="4"/>
  <c r="F142" i="4"/>
  <c r="E141" i="4"/>
  <c r="D141" i="4"/>
  <c r="F141" i="4" s="1"/>
  <c r="E140" i="4"/>
  <c r="D140" i="4"/>
  <c r="F140" i="4" s="1"/>
  <c r="F139" i="4"/>
  <c r="F138" i="4"/>
  <c r="F137" i="4"/>
  <c r="F136" i="4"/>
  <c r="E135" i="4"/>
  <c r="D135" i="4"/>
  <c r="F135" i="4" s="1"/>
  <c r="E134" i="4"/>
  <c r="D134" i="4"/>
  <c r="F134" i="4" s="1"/>
  <c r="F133" i="4"/>
  <c r="F132" i="4"/>
  <c r="F131" i="4"/>
  <c r="F130" i="4"/>
  <c r="E129" i="4"/>
  <c r="D129" i="4"/>
  <c r="F129" i="4" s="1"/>
  <c r="F128" i="4"/>
  <c r="F127" i="4"/>
  <c r="E126" i="4"/>
  <c r="D126" i="4"/>
  <c r="F126" i="4" s="1"/>
  <c r="E125"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E49" i="4"/>
  <c r="D49" i="4"/>
  <c r="F49" i="4" s="1"/>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H24" i="3"/>
  <c r="G24" i="3"/>
  <c r="B24" i="3"/>
  <c r="I23" i="3"/>
  <c r="H23" i="3"/>
  <c r="G23" i="3"/>
  <c r="B23" i="3"/>
  <c r="I22" i="3"/>
  <c r="H22" i="3"/>
  <c r="G22" i="3"/>
  <c r="B22" i="3"/>
  <c r="I21" i="3"/>
  <c r="H21" i="3"/>
  <c r="G21" i="3"/>
  <c r="B21" i="3"/>
  <c r="G19" i="3"/>
  <c r="B19" i="3"/>
  <c r="G18" i="3"/>
  <c r="B18" i="3"/>
  <c r="I17" i="3"/>
  <c r="H17" i="3"/>
  <c r="G17" i="3"/>
  <c r="B17" i="3"/>
  <c r="I16" i="3"/>
  <c r="H16" i="3"/>
  <c r="G16" i="3"/>
  <c r="B16" i="3"/>
  <c r="H10" i="3" a="1"/>
  <c r="H10" i="3"/>
  <c r="L3" i="9" s="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7" i="1"/>
  <c r="C1626" i="1"/>
  <c r="C1625" i="1"/>
  <c r="C1624" i="1"/>
  <c r="C1623" i="1"/>
  <c r="C1620" i="1"/>
  <c r="C1619" i="1"/>
  <c r="C1618" i="1"/>
  <c r="C1617" i="1"/>
  <c r="C1616" i="1"/>
  <c r="C1615" i="1"/>
  <c r="C1614" i="1"/>
  <c r="C1613" i="1"/>
  <c r="C1612" i="1"/>
  <c r="C1611" i="1"/>
  <c r="C1610" i="1"/>
  <c r="C1609" i="1"/>
  <c r="C1608" i="1"/>
  <c r="C1607" i="1"/>
  <c r="C1606" i="1"/>
  <c r="C1605" i="1"/>
  <c r="C1604" i="1"/>
  <c r="C1603" i="1"/>
  <c r="C1601" i="1"/>
  <c r="C1600" i="1"/>
  <c r="C1599" i="1"/>
  <c r="C1598" i="1"/>
  <c r="C1597" i="1"/>
  <c r="C1596" i="1"/>
  <c r="C1595" i="1"/>
  <c r="C1594" i="1"/>
  <c r="C1593" i="1"/>
  <c r="C1592" i="1"/>
  <c r="C1591" i="1"/>
  <c r="C1590" i="1"/>
  <c r="C1589" i="1"/>
  <c r="C1588" i="1"/>
  <c r="C1587" i="1"/>
  <c r="C1586" i="1"/>
  <c r="C1584" i="1"/>
  <c r="C1582" i="1"/>
  <c r="D1581" i="1"/>
  <c r="C1581" i="1"/>
  <c r="D1580" i="1"/>
  <c r="C1580" i="1"/>
  <c r="D1579" i="1"/>
  <c r="C1579" i="1"/>
  <c r="D1578" i="1"/>
  <c r="C1578" i="1"/>
  <c r="D1577" i="1"/>
  <c r="C1577" i="1"/>
  <c r="D1576" i="1"/>
  <c r="C1576" i="1"/>
  <c r="D1575" i="1"/>
  <c r="C1575" i="1"/>
  <c r="D1574" i="1"/>
  <c r="C1574" i="1"/>
  <c r="D1573" i="1"/>
  <c r="C1573" i="1"/>
  <c r="D1572" i="1"/>
  <c r="C1572" i="1"/>
  <c r="D1571" i="1"/>
  <c r="C1571" i="1"/>
  <c r="D1570" i="1"/>
  <c r="C1570" i="1"/>
  <c r="D1569" i="1"/>
  <c r="C1569" i="1"/>
  <c r="D1568" i="1"/>
  <c r="C1568" i="1"/>
  <c r="D1567" i="1"/>
  <c r="C1567" i="1"/>
  <c r="D1566" i="1"/>
  <c r="C1566" i="1"/>
  <c r="D1565" i="1"/>
  <c r="C1565" i="1"/>
  <c r="D1564" i="1"/>
  <c r="C1564" i="1"/>
  <c r="D1563" i="1"/>
  <c r="C1563" i="1"/>
  <c r="D1562" i="1"/>
  <c r="C1562" i="1"/>
  <c r="D1561" i="1"/>
  <c r="C1561" i="1"/>
  <c r="D1560" i="1"/>
  <c r="C1560" i="1"/>
  <c r="D1559" i="1"/>
  <c r="C1559" i="1"/>
  <c r="D1558" i="1"/>
  <c r="C1558" i="1"/>
  <c r="D1557" i="1"/>
  <c r="C1557" i="1"/>
  <c r="D1556" i="1"/>
  <c r="C1556" i="1"/>
  <c r="D1555" i="1"/>
  <c r="C1555"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40" i="1"/>
  <c r="C1540" i="1"/>
  <c r="D1539" i="1"/>
  <c r="C1539" i="1"/>
  <c r="D1538" i="1"/>
  <c r="C1538" i="1"/>
  <c r="D1537"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C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1" i="1"/>
  <c r="D636" i="1"/>
  <c r="C636" i="1"/>
  <c r="D635" i="1"/>
  <c r="C635" i="1"/>
  <c r="D633" i="1"/>
  <c r="D632" i="1"/>
  <c r="C632" i="1"/>
  <c r="D631" i="1"/>
  <c r="C631" i="1"/>
  <c r="D630" i="1"/>
  <c r="C630" i="1"/>
  <c r="D629" i="1"/>
  <c r="C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16" i="1"/>
  <c r="C416" i="1"/>
  <c r="D415" i="1"/>
  <c r="C415" i="1"/>
  <c r="D414" i="1"/>
  <c r="C414" i="1"/>
  <c r="D412"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5"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D51" i="8" l="1"/>
  <c r="B36" i="9"/>
  <c r="B37" i="9"/>
  <c r="B236" i="9"/>
  <c r="E307" i="9"/>
  <c r="B307" i="9" s="1"/>
  <c r="E311" i="9"/>
  <c r="B311" i="9" s="1"/>
  <c r="B312" i="9"/>
  <c r="B320" i="9"/>
  <c r="B324" i="9"/>
  <c r="B327" i="9"/>
  <c r="B329" i="9"/>
  <c r="C1628" i="1"/>
  <c r="D45" i="8"/>
  <c r="C1585" i="1"/>
  <c r="H2" i="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5" i="1"/>
  <c r="G285" i="1"/>
  <c r="H286" i="1"/>
  <c r="G286" i="1"/>
  <c r="H287" i="1"/>
  <c r="G287" i="1"/>
  <c r="H288" i="1"/>
  <c r="G288" i="1"/>
  <c r="H289" i="1"/>
  <c r="G289" i="1"/>
  <c r="H290" i="1"/>
  <c r="G290" i="1"/>
  <c r="H291" i="1"/>
  <c r="G291" i="1"/>
  <c r="H292" i="1"/>
  <c r="G292" i="1"/>
  <c r="H293" i="1"/>
  <c r="G293" i="1"/>
  <c r="H294" i="1"/>
  <c r="G294"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2" i="1"/>
  <c r="G402" i="1"/>
  <c r="H403" i="1"/>
  <c r="G403" i="1"/>
  <c r="H404" i="1"/>
  <c r="G404" i="1"/>
  <c r="H405" i="1"/>
  <c r="G405" i="1"/>
  <c r="H406" i="1"/>
  <c r="G406" i="1"/>
  <c r="H407" i="1"/>
  <c r="G407" i="1"/>
  <c r="H408" i="1"/>
  <c r="G408" i="1"/>
  <c r="H409" i="1"/>
  <c r="G409" i="1"/>
  <c r="H410" i="1"/>
  <c r="G410" i="1"/>
  <c r="H411" i="1"/>
  <c r="G411" i="1"/>
  <c r="H414" i="1"/>
  <c r="G414" i="1"/>
  <c r="H415" i="1"/>
  <c r="G415" i="1"/>
  <c r="H416" i="1"/>
  <c r="G416"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29" i="1"/>
  <c r="G629" i="1"/>
  <c r="H630" i="1"/>
  <c r="G630" i="1"/>
  <c r="H631" i="1"/>
  <c r="G631" i="1"/>
  <c r="H632" i="1"/>
  <c r="G632" i="1"/>
  <c r="H635" i="1"/>
  <c r="G635" i="1"/>
  <c r="H636" i="1"/>
  <c r="G636"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8" i="3"/>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5" i="1"/>
  <c r="G1435" i="1"/>
  <c r="H1436" i="1"/>
  <c r="G1436" i="1"/>
  <c r="H1437" i="1"/>
  <c r="G1437" i="1"/>
  <c r="H1438" i="1"/>
  <c r="G1438" i="1"/>
  <c r="H1439" i="1"/>
  <c r="G1439" i="1"/>
  <c r="H1440" i="1"/>
  <c r="G1440" i="1"/>
  <c r="H1441" i="1"/>
  <c r="G1441" i="1"/>
  <c r="H1442" i="1"/>
  <c r="G1442" i="1"/>
  <c r="H1443" i="1"/>
  <c r="G1443" i="1"/>
  <c r="H1444" i="1"/>
  <c r="G1444" i="1"/>
  <c r="H1445" i="1"/>
  <c r="G1445" i="1"/>
  <c r="H1446" i="1"/>
  <c r="G1446" i="1"/>
  <c r="H1447" i="1"/>
  <c r="G1447" i="1"/>
  <c r="H1448" i="1"/>
  <c r="G1448" i="1"/>
  <c r="H1449" i="1"/>
  <c r="G1449" i="1"/>
  <c r="H1450" i="1"/>
  <c r="G1450" i="1"/>
  <c r="H1451" i="1"/>
  <c r="G1451" i="1"/>
  <c r="H1452" i="1"/>
  <c r="G1452" i="1"/>
  <c r="H1453" i="1"/>
  <c r="G1453" i="1"/>
  <c r="H1454" i="1"/>
  <c r="G1454" i="1"/>
  <c r="H1455" i="1"/>
  <c r="G1455" i="1"/>
  <c r="H1456" i="1"/>
  <c r="G1456" i="1"/>
  <c r="H1457" i="1"/>
  <c r="G1457" i="1"/>
  <c r="H1458" i="1"/>
  <c r="G1458" i="1"/>
  <c r="H1459" i="1"/>
  <c r="G1459" i="1"/>
  <c r="H1460" i="1"/>
  <c r="G1460" i="1"/>
  <c r="H1461" i="1"/>
  <c r="G1461" i="1"/>
  <c r="H1462" i="1"/>
  <c r="G1462" i="1"/>
  <c r="H1463" i="1"/>
  <c r="G1463" i="1"/>
  <c r="H1464" i="1"/>
  <c r="G1464" i="1"/>
  <c r="H1465" i="1"/>
  <c r="G1465" i="1"/>
  <c r="H1466" i="1"/>
  <c r="G1466" i="1"/>
  <c r="H1467" i="1"/>
  <c r="G1467" i="1"/>
  <c r="H1468" i="1"/>
  <c r="G1468" i="1"/>
  <c r="H1469" i="1"/>
  <c r="G1469" i="1"/>
  <c r="H1470" i="1"/>
  <c r="G1470" i="1"/>
  <c r="H1471" i="1"/>
  <c r="G1471" i="1"/>
  <c r="H1472" i="1"/>
  <c r="G1472" i="1"/>
  <c r="H1473" i="1"/>
  <c r="G1473" i="1"/>
  <c r="H1474" i="1"/>
  <c r="G1474" i="1"/>
  <c r="H1475" i="1"/>
  <c r="G1475" i="1"/>
  <c r="H1476" i="1"/>
  <c r="G1476" i="1"/>
  <c r="H1477" i="1"/>
  <c r="G1477" i="1"/>
  <c r="H1478" i="1"/>
  <c r="G1478" i="1"/>
  <c r="H1479" i="1"/>
  <c r="G1479" i="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7" i="1"/>
  <c r="G1517"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8" i="1"/>
  <c r="G1538" i="1"/>
  <c r="H1539" i="1"/>
  <c r="G1539" i="1"/>
  <c r="H1540" i="1"/>
  <c r="G1540" i="1"/>
  <c r="J1541" i="1"/>
  <c r="H1541" i="1"/>
  <c r="G1541" i="1"/>
  <c r="I1541" i="1" s="1"/>
  <c r="J1542" i="1"/>
  <c r="H1542" i="1"/>
  <c r="G1542" i="1"/>
  <c r="I1542" i="1" s="1"/>
  <c r="J1543" i="1"/>
  <c r="H1543" i="1"/>
  <c r="G1543" i="1"/>
  <c r="I1543" i="1" s="1"/>
  <c r="J1544" i="1"/>
  <c r="H1544" i="1"/>
  <c r="G1544" i="1"/>
  <c r="I1544" i="1" s="1"/>
  <c r="J1545" i="1"/>
  <c r="H1545" i="1"/>
  <c r="G1545" i="1"/>
  <c r="I1545" i="1" s="1"/>
  <c r="J1546" i="1"/>
  <c r="H1546" i="1"/>
  <c r="G1546" i="1"/>
  <c r="I1546" i="1" s="1"/>
  <c r="J1547" i="1"/>
  <c r="H1547" i="1"/>
  <c r="G1547" i="1"/>
  <c r="J1548" i="1"/>
  <c r="H1548" i="1"/>
  <c r="G1548" i="1"/>
  <c r="I1548" i="1" s="1"/>
  <c r="J1549" i="1"/>
  <c r="H1549" i="1"/>
  <c r="G1549" i="1"/>
  <c r="I1549" i="1" s="1"/>
  <c r="J1550" i="1"/>
  <c r="H1550" i="1"/>
  <c r="G1550" i="1"/>
  <c r="I1550" i="1" s="1"/>
  <c r="J1551" i="1"/>
  <c r="H1551" i="1"/>
  <c r="G1551" i="1"/>
  <c r="I1551" i="1" s="1"/>
  <c r="J1552" i="1"/>
  <c r="H1552" i="1"/>
  <c r="G1552" i="1"/>
  <c r="I1552" i="1" s="1"/>
  <c r="J1553" i="1"/>
  <c r="H1553" i="1"/>
  <c r="G1553" i="1"/>
  <c r="I1553" i="1" s="1"/>
  <c r="J1554" i="1"/>
  <c r="H1554" i="1"/>
  <c r="G1554" i="1"/>
  <c r="I1554" i="1" s="1"/>
  <c r="H1555" i="1"/>
  <c r="G1555" i="1"/>
  <c r="H1556" i="1"/>
  <c r="G1556" i="1"/>
  <c r="J1557" i="1"/>
  <c r="H1557" i="1"/>
  <c r="G1557" i="1"/>
  <c r="I1557" i="1" s="1"/>
  <c r="J1558" i="1"/>
  <c r="H1558" i="1"/>
  <c r="G1558" i="1"/>
  <c r="I1558" i="1" s="1"/>
  <c r="J1559" i="1"/>
  <c r="H1559" i="1"/>
  <c r="G1559" i="1"/>
  <c r="I1559" i="1" s="1"/>
  <c r="J1560" i="1"/>
  <c r="H1560" i="1"/>
  <c r="G1560" i="1"/>
  <c r="I1560" i="1" s="1"/>
  <c r="J1561" i="1"/>
  <c r="H1561" i="1"/>
  <c r="G1561" i="1"/>
  <c r="I1561" i="1" s="1"/>
  <c r="J1562" i="1"/>
  <c r="H1562" i="1"/>
  <c r="G1562" i="1"/>
  <c r="I1562" i="1" s="1"/>
  <c r="H1563" i="1"/>
  <c r="G1563" i="1"/>
  <c r="J1564" i="1"/>
  <c r="H1564" i="1"/>
  <c r="G1564" i="1"/>
  <c r="I1564" i="1" s="1"/>
  <c r="J1565" i="1"/>
  <c r="H1565" i="1"/>
  <c r="G1565" i="1"/>
  <c r="I1565" i="1" s="1"/>
  <c r="J1566" i="1"/>
  <c r="H1566" i="1"/>
  <c r="G1566" i="1"/>
  <c r="I1566" i="1" s="1"/>
  <c r="J1567" i="1"/>
  <c r="H1567" i="1"/>
  <c r="G1567" i="1"/>
  <c r="I1567" i="1" s="1"/>
  <c r="J1568" i="1"/>
  <c r="H1568" i="1"/>
  <c r="G1568" i="1"/>
  <c r="I1568" i="1" s="1"/>
  <c r="J1569" i="1"/>
  <c r="H1569" i="1"/>
  <c r="G1569" i="1"/>
  <c r="I1569" i="1" s="1"/>
  <c r="J1570" i="1"/>
  <c r="H1570" i="1"/>
  <c r="G1570" i="1"/>
  <c r="I1570" i="1" s="1"/>
  <c r="H1571" i="1"/>
  <c r="G1571" i="1"/>
  <c r="H1572" i="1"/>
  <c r="G1572" i="1"/>
  <c r="J1573" i="1"/>
  <c r="H1573" i="1"/>
  <c r="G1573" i="1"/>
  <c r="I1573" i="1" s="1"/>
  <c r="J1574" i="1"/>
  <c r="H1574" i="1"/>
  <c r="G1574" i="1"/>
  <c r="I1574" i="1" s="1"/>
  <c r="J1575" i="1"/>
  <c r="H1575" i="1"/>
  <c r="G1575" i="1"/>
  <c r="I1575" i="1" s="1"/>
  <c r="J1576" i="1"/>
  <c r="H1576" i="1"/>
  <c r="G1576" i="1"/>
  <c r="I1576" i="1" s="1"/>
  <c r="H1577" i="1"/>
  <c r="G1577" i="1"/>
  <c r="J1578" i="1"/>
  <c r="H1578" i="1"/>
  <c r="G1578" i="1"/>
  <c r="I1578" i="1" s="1"/>
  <c r="J1579" i="1"/>
  <c r="H1579" i="1"/>
  <c r="G1579" i="1"/>
  <c r="I1579" i="1" s="1"/>
  <c r="J1580" i="1"/>
  <c r="H1580" i="1"/>
  <c r="G1580" i="1"/>
  <c r="I1580" i="1" s="1"/>
  <c r="J1581" i="1"/>
  <c r="H1581" i="1"/>
  <c r="G1581" i="1"/>
  <c r="I1581" i="1" s="1"/>
  <c r="H1582" i="1"/>
  <c r="G1582" i="1"/>
  <c r="H1583" i="1"/>
  <c r="G1583" i="1"/>
  <c r="H1584" i="1"/>
  <c r="G1584" i="1"/>
  <c r="H1585" i="1"/>
  <c r="G1585" i="1"/>
  <c r="H1586" i="1"/>
  <c r="G1586" i="1"/>
  <c r="H1587" i="1"/>
  <c r="G1587" i="1"/>
  <c r="H1588" i="1"/>
  <c r="G1588" i="1"/>
  <c r="H1589" i="1"/>
  <c r="G1589" i="1"/>
  <c r="H1590" i="1"/>
  <c r="G1590" i="1"/>
  <c r="H1591" i="1"/>
  <c r="G1591" i="1"/>
  <c r="H1592" i="1"/>
  <c r="G1592" i="1"/>
  <c r="H1593" i="1"/>
  <c r="G1593" i="1"/>
  <c r="H1594" i="1"/>
  <c r="G1594" i="1"/>
  <c r="H1595" i="1"/>
  <c r="G1595" i="1"/>
  <c r="H1596" i="1"/>
  <c r="G1596" i="1"/>
  <c r="H1597" i="1"/>
  <c r="G1597" i="1"/>
  <c r="H1598" i="1"/>
  <c r="G1598" i="1"/>
  <c r="H1599" i="1"/>
  <c r="G1599" i="1"/>
  <c r="H1600" i="1"/>
  <c r="G1600" i="1"/>
  <c r="H1601" i="1"/>
  <c r="G1601" i="1"/>
  <c r="H1602" i="1"/>
  <c r="G1602" i="1"/>
  <c r="H1603" i="1"/>
  <c r="G1603" i="1"/>
  <c r="H1604" i="1"/>
  <c r="G1604" i="1"/>
  <c r="H1605" i="1"/>
  <c r="G1605" i="1"/>
  <c r="H1606" i="1"/>
  <c r="G1606" i="1"/>
  <c r="H1607" i="1"/>
  <c r="G1607" i="1"/>
  <c r="H1608" i="1"/>
  <c r="G1608" i="1"/>
  <c r="H1609" i="1"/>
  <c r="G1609" i="1"/>
  <c r="H1610" i="1"/>
  <c r="G1610" i="1"/>
  <c r="H1611" i="1"/>
  <c r="G1611" i="1"/>
  <c r="H1612" i="1"/>
  <c r="G1612" i="1"/>
  <c r="H1613" i="1"/>
  <c r="G1613" i="1"/>
  <c r="H1614" i="1"/>
  <c r="G1614" i="1"/>
  <c r="H1615" i="1"/>
  <c r="G1615" i="1"/>
  <c r="H1616" i="1"/>
  <c r="G1616" i="1"/>
  <c r="H1617" i="1"/>
  <c r="G1617" i="1"/>
  <c r="H1618" i="1"/>
  <c r="G1618" i="1"/>
  <c r="H1619" i="1"/>
  <c r="G1619" i="1"/>
  <c r="H1620" i="1"/>
  <c r="G1620" i="1"/>
  <c r="H1623" i="1"/>
  <c r="G1623" i="1"/>
  <c r="H1624" i="1"/>
  <c r="G1624" i="1"/>
  <c r="H1625" i="1"/>
  <c r="G1625" i="1"/>
  <c r="H1626" i="1"/>
  <c r="G1626" i="1"/>
  <c r="H1627" i="1"/>
  <c r="G1627" i="1"/>
  <c r="H1628" i="1"/>
  <c r="G1628" i="1"/>
  <c r="H1629" i="1"/>
  <c r="G1629" i="1"/>
  <c r="H1630" i="1"/>
  <c r="G1630" i="1"/>
  <c r="H1631" i="1"/>
  <c r="G1631" i="1"/>
  <c r="H1632" i="1"/>
  <c r="G1632" i="1"/>
  <c r="H1633" i="1"/>
  <c r="G1633" i="1"/>
  <c r="H1634" i="1"/>
  <c r="G1634" i="1"/>
  <c r="H1635" i="1"/>
  <c r="G1635" i="1"/>
  <c r="H1636" i="1"/>
  <c r="G1636" i="1"/>
  <c r="H1637" i="1"/>
  <c r="G1637" i="1"/>
  <c r="H1638" i="1"/>
  <c r="G1638" i="1"/>
  <c r="H1639" i="1"/>
  <c r="G1639" i="1"/>
  <c r="H1640" i="1"/>
  <c r="G1640" i="1"/>
  <c r="H1641" i="1"/>
  <c r="G1641" i="1"/>
  <c r="H1642" i="1"/>
  <c r="G1642" i="1"/>
  <c r="H1643" i="1"/>
  <c r="G1643" i="1"/>
  <c r="H1644" i="1"/>
  <c r="G1644" i="1"/>
  <c r="H1645" i="1"/>
  <c r="G1645" i="1"/>
  <c r="H1646" i="1"/>
  <c r="G1646" i="1"/>
  <c r="H1647" i="1"/>
  <c r="G1647" i="1"/>
  <c r="H1648" i="1"/>
  <c r="G1648" i="1"/>
  <c r="H1649" i="1"/>
  <c r="G1649" i="1"/>
  <c r="H1650" i="1"/>
  <c r="G1650" i="1"/>
  <c r="H1651" i="1"/>
  <c r="G1651" i="1"/>
  <c r="H1652" i="1"/>
  <c r="G1652" i="1"/>
  <c r="H1653" i="1"/>
  <c r="G1653" i="1"/>
  <c r="H1654" i="1"/>
  <c r="G1654" i="1"/>
  <c r="H1655" i="1"/>
  <c r="G1655" i="1"/>
  <c r="H1656" i="1"/>
  <c r="G1656" i="1"/>
  <c r="H1657" i="1"/>
  <c r="G1657" i="1"/>
  <c r="H1658" i="1"/>
  <c r="G1658" i="1"/>
  <c r="H1659" i="1"/>
  <c r="G1659" i="1"/>
  <c r="H1660" i="1"/>
  <c r="G1660" i="1"/>
  <c r="H1661" i="1"/>
  <c r="G1661" i="1"/>
  <c r="H1662" i="1"/>
  <c r="G1662" i="1"/>
  <c r="H1663" i="1"/>
  <c r="G1663" i="1"/>
  <c r="H1664" i="1"/>
  <c r="G1664" i="1"/>
  <c r="H1665" i="1"/>
  <c r="G1665" i="1"/>
  <c r="H1666" i="1"/>
  <c r="G1666" i="1"/>
  <c r="H1667" i="1"/>
  <c r="G1667" i="1"/>
  <c r="H1668" i="1"/>
  <c r="G1668" i="1"/>
  <c r="H1669" i="1"/>
  <c r="G1669" i="1"/>
  <c r="H1670" i="1"/>
  <c r="G1670" i="1"/>
  <c r="H1671" i="1"/>
  <c r="G1671" i="1"/>
  <c r="H1672" i="1"/>
  <c r="G1672" i="1"/>
  <c r="H1673" i="1"/>
  <c r="G1673" i="1"/>
  <c r="H1674" i="1"/>
  <c r="G1674" i="1"/>
  <c r="H1675" i="1"/>
  <c r="G1675" i="1"/>
  <c r="H1676" i="1"/>
  <c r="G1676" i="1"/>
  <c r="H1677" i="1"/>
  <c r="G1677" i="1"/>
  <c r="H1678" i="1"/>
  <c r="G1678" i="1"/>
  <c r="H1679" i="1"/>
  <c r="G1679" i="1"/>
  <c r="H1680" i="1"/>
  <c r="G1680" i="1"/>
  <c r="H1681" i="1"/>
  <c r="G1681" i="1"/>
  <c r="H1682" i="1"/>
  <c r="G1682" i="1"/>
  <c r="H1683" i="1"/>
  <c r="G1683" i="1"/>
  <c r="H1684" i="1"/>
  <c r="G1684" i="1"/>
  <c r="H1685" i="1"/>
  <c r="G1685" i="1"/>
  <c r="H1686" i="1"/>
  <c r="G1686" i="1"/>
  <c r="D422" i="4"/>
  <c r="F6" i="4"/>
  <c r="E422" i="4"/>
  <c r="E300" i="4"/>
  <c r="D296" i="1" s="1"/>
  <c r="D299" i="4"/>
  <c r="F152" i="4"/>
  <c r="E423" i="4"/>
  <c r="E301" i="4"/>
  <c r="D297" i="1" s="1"/>
  <c r="H24" i="9"/>
  <c r="G24" i="9"/>
  <c r="E24" i="9" s="1"/>
  <c r="F153" i="4"/>
  <c r="D417" i="4"/>
  <c r="F308" i="4"/>
  <c r="D418" i="4"/>
  <c r="F360" i="4"/>
  <c r="E418" i="4"/>
  <c r="D413" i="1" s="1"/>
  <c r="D647" i="4"/>
  <c r="F426" i="4"/>
  <c r="D648" i="4"/>
  <c r="F427" i="4"/>
  <c r="E648" i="4"/>
  <c r="D642" i="1" s="1"/>
  <c r="D639" i="4"/>
  <c r="F430" i="4"/>
  <c r="D640" i="4"/>
  <c r="F535" i="4"/>
  <c r="E640" i="4"/>
  <c r="D634" i="1" s="1"/>
  <c r="G156" i="9"/>
  <c r="E156" i="9" s="1"/>
  <c r="B156" i="9" s="1"/>
  <c r="F607" i="4"/>
  <c r="G306" i="9"/>
  <c r="E306" i="9" s="1"/>
  <c r="B306" i="9" s="1"/>
  <c r="G299" i="9"/>
  <c r="E299" i="9" s="1"/>
  <c r="F6" i="5"/>
  <c r="G314" i="9"/>
  <c r="E314" i="9" s="1"/>
  <c r="B314" i="9" s="1"/>
  <c r="F89" i="5"/>
  <c r="G316" i="9"/>
  <c r="G315" i="9"/>
  <c r="F150" i="5"/>
  <c r="H316" i="9"/>
  <c r="H315" i="9"/>
  <c r="G336" i="9"/>
  <c r="E336" i="9" s="1"/>
  <c r="B336" i="9" s="1"/>
  <c r="F178" i="5"/>
  <c r="G337" i="9"/>
  <c r="E337" i="9" s="1"/>
  <c r="B337" i="9" s="1"/>
  <c r="F197" i="5"/>
  <c r="G338" i="9"/>
  <c r="E338" i="9" s="1"/>
  <c r="B338" i="9" s="1"/>
  <c r="F203" i="5"/>
  <c r="G339" i="9"/>
  <c r="E339" i="9" s="1"/>
  <c r="B339" i="9" s="1"/>
  <c r="F219" i="5"/>
  <c r="D141" i="6"/>
  <c r="F5" i="6"/>
  <c r="B345" i="9"/>
  <c r="E344" i="9"/>
  <c r="I10" i="3" s="1"/>
  <c r="D44" i="8"/>
  <c r="H19" i="9" s="1"/>
  <c r="E19" i="9" s="1"/>
  <c r="B19" i="9" s="1"/>
  <c r="H20" i="9"/>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I10" i="9"/>
  <c r="C1622" i="1" l="1"/>
  <c r="I39" i="3"/>
  <c r="K1480" i="9"/>
  <c r="G343" i="9"/>
  <c r="E343" i="9" s="1"/>
  <c r="B343" i="9" s="1"/>
  <c r="I38" i="3"/>
  <c r="C1621" i="1"/>
  <c r="G342" i="9"/>
  <c r="E342" i="9" s="1"/>
  <c r="F141" i="6"/>
  <c r="H30" i="3"/>
  <c r="C1537" i="1"/>
  <c r="G347" i="9"/>
  <c r="E347" i="9" s="1"/>
  <c r="E315" i="9"/>
  <c r="B315" i="9" s="1"/>
  <c r="E316" i="9"/>
  <c r="B316" i="9" s="1"/>
  <c r="B299" i="9"/>
  <c r="F640" i="4"/>
  <c r="C634" i="1"/>
  <c r="F639" i="4"/>
  <c r="C633" i="1"/>
  <c r="F648" i="4"/>
  <c r="C642" i="1"/>
  <c r="F647" i="4"/>
  <c r="C641" i="1"/>
  <c r="F418" i="4"/>
  <c r="C413" i="1"/>
  <c r="F417" i="4"/>
  <c r="C412" i="1"/>
  <c r="B24" i="9"/>
  <c r="E644" i="4"/>
  <c r="E425" i="4"/>
  <c r="D420" i="1" s="1"/>
  <c r="D418" i="1"/>
  <c r="D423" i="4"/>
  <c r="D301" i="4"/>
  <c r="F299" i="4"/>
  <c r="C295" i="1"/>
  <c r="D300" i="4"/>
  <c r="E643" i="4"/>
  <c r="E424" i="4"/>
  <c r="D419" i="1" s="1"/>
  <c r="D417" i="1"/>
  <c r="D643" i="4"/>
  <c r="D424" i="4"/>
  <c r="F422" i="4"/>
  <c r="C417" i="1"/>
  <c r="M3" i="9"/>
  <c r="H1622" i="1" l="1"/>
  <c r="G1622" i="1"/>
  <c r="H334" i="9"/>
  <c r="G334" i="9"/>
  <c r="E334" i="9" s="1"/>
  <c r="H417" i="1"/>
  <c r="G417" i="1"/>
  <c r="F424" i="4"/>
  <c r="C419" i="1"/>
  <c r="F643" i="4"/>
  <c r="C637" i="1"/>
  <c r="E645" i="4"/>
  <c r="D637" i="1"/>
  <c r="F300" i="4"/>
  <c r="C296" i="1"/>
  <c r="H295" i="1"/>
  <c r="G295" i="1"/>
  <c r="F301" i="4"/>
  <c r="C297" i="1"/>
  <c r="D644" i="4"/>
  <c r="D425" i="4"/>
  <c r="F423" i="4"/>
  <c r="C418" i="1"/>
  <c r="G20" i="9"/>
  <c r="E20" i="9" s="1"/>
  <c r="B20" i="9" s="1"/>
  <c r="E646" i="4"/>
  <c r="D638" i="1"/>
  <c r="H412" i="1"/>
  <c r="G412" i="1"/>
  <c r="H413" i="1"/>
  <c r="G413" i="1"/>
  <c r="H641" i="1"/>
  <c r="G641" i="1"/>
  <c r="H642" i="1"/>
  <c r="G642" i="1"/>
  <c r="H633" i="1"/>
  <c r="G633" i="1"/>
  <c r="H634" i="1"/>
  <c r="G634" i="1"/>
  <c r="B347" i="9"/>
  <c r="E346" i="9"/>
  <c r="H1537" i="1"/>
  <c r="G1537" i="1"/>
  <c r="H9" i="3"/>
  <c r="B342" i="9"/>
  <c r="E341" i="9"/>
  <c r="H1621" i="1"/>
  <c r="G1621" i="1"/>
  <c r="H11" i="3"/>
  <c r="N3" i="9" l="1"/>
  <c r="I11" i="3"/>
  <c r="K3" i="9"/>
  <c r="I9" i="3"/>
  <c r="E650" i="4"/>
  <c r="D640" i="1"/>
  <c r="H418" i="1"/>
  <c r="G418" i="1"/>
  <c r="F425" i="4"/>
  <c r="C420" i="1"/>
  <c r="D646" i="4"/>
  <c r="F644" i="4"/>
  <c r="C638" i="1"/>
  <c r="D645" i="4"/>
  <c r="H297" i="1"/>
  <c r="G297" i="1"/>
  <c r="H296" i="1"/>
  <c r="G296" i="1"/>
  <c r="E649" i="4"/>
  <c r="D639" i="1"/>
  <c r="H637" i="1"/>
  <c r="G637" i="1"/>
  <c r="H419" i="1"/>
  <c r="G419" i="1"/>
  <c r="B334" i="9"/>
  <c r="E298" i="9"/>
  <c r="I8" i="3" s="1"/>
  <c r="I18" i="3" l="1"/>
  <c r="D643" i="1"/>
  <c r="D649" i="4"/>
  <c r="F645" i="4"/>
  <c r="C639" i="1"/>
  <c r="H638" i="1"/>
  <c r="G638" i="1"/>
  <c r="D650" i="4"/>
  <c r="F646" i="4"/>
  <c r="C640" i="1"/>
  <c r="H420" i="1"/>
  <c r="G420" i="1"/>
  <c r="I19" i="3"/>
  <c r="D644" i="1"/>
  <c r="H640" i="1" l="1"/>
  <c r="G640" i="1"/>
  <c r="F650" i="4"/>
  <c r="H19" i="3"/>
  <c r="C644" i="1"/>
  <c r="G297" i="9"/>
  <c r="E297" i="9" s="1"/>
  <c r="B297" i="9" s="1"/>
  <c r="H639" i="1"/>
  <c r="G639" i="1"/>
  <c r="F649" i="4"/>
  <c r="H18" i="3"/>
  <c r="C643" i="1"/>
  <c r="H643" i="1" l="1"/>
  <c r="G643" i="1"/>
  <c r="H7" i="3"/>
  <c r="H644" i="1"/>
  <c r="G644" i="1"/>
  <c r="J3" i="9" l="1"/>
  <c r="H295" i="9" l="1"/>
  <c r="G295" i="9"/>
  <c r="E295" i="9" s="1"/>
  <c r="L293" i="9"/>
  <c r="F293" i="9" s="1"/>
  <c r="H18" i="9"/>
  <c r="G18" i="9"/>
  <c r="E18" i="9" s="1"/>
  <c r="B18" i="9" s="1"/>
  <c r="H22" i="9"/>
  <c r="G22" i="9"/>
  <c r="E22" i="9" s="1"/>
  <c r="B22" i="9" s="1"/>
  <c r="H21" i="9"/>
  <c r="G21" i="9"/>
  <c r="E21" i="9" s="1"/>
  <c r="B21" i="9" s="1"/>
  <c r="J17" i="9"/>
  <c r="I17" i="9"/>
  <c r="H17" i="9"/>
  <c r="G17" i="9"/>
  <c r="E17" i="9" s="1"/>
  <c r="B17" i="9" s="1"/>
  <c r="M16" i="9"/>
  <c r="L16" i="9"/>
  <c r="F16" i="9" s="1"/>
  <c r="H16" i="9"/>
  <c r="G16" i="9"/>
  <c r="E16" i="9" s="1"/>
  <c r="B16" i="9" s="1"/>
  <c r="M15" i="9"/>
  <c r="L15" i="9"/>
  <c r="F15" i="9" s="1"/>
  <c r="F14" i="9" s="1"/>
  <c r="H15" i="9"/>
  <c r="G15" i="9"/>
  <c r="E15" i="9" s="1"/>
  <c r="K13" i="9"/>
  <c r="J13" i="9"/>
  <c r="I13" i="9"/>
  <c r="K12" i="9"/>
  <c r="J12" i="9"/>
  <c r="I12" i="9"/>
  <c r="K11" i="9"/>
  <c r="J11" i="9"/>
  <c r="I11" i="9"/>
  <c r="K10" i="9"/>
  <c r="J10" i="9"/>
  <c r="K9" i="9"/>
  <c r="J9" i="9"/>
  <c r="I9" i="9"/>
  <c r="K8" i="9"/>
  <c r="J8" i="9"/>
  <c r="I8" i="9"/>
  <c r="K7" i="9"/>
  <c r="J7" i="9"/>
  <c r="I7" i="9"/>
  <c r="K6" i="9"/>
  <c r="J6" i="9"/>
  <c r="I6" i="9"/>
  <c r="K5" i="9"/>
  <c r="J5" i="9"/>
  <c r="I5" i="9"/>
  <c r="E5" i="9" l="1"/>
  <c r="B5" i="9" s="1"/>
  <c r="E9" i="9"/>
  <c r="B9" i="9" s="1"/>
  <c r="E12" i="9"/>
  <c r="B12" i="9" s="1"/>
  <c r="E6" i="9"/>
  <c r="B6" i="9" s="1"/>
  <c r="E10" i="9"/>
  <c r="B10" i="9" s="1"/>
  <c r="E13" i="9"/>
  <c r="B13" i="9" s="1"/>
  <c r="E8" i="9"/>
  <c r="B8" i="9" s="1"/>
  <c r="E11" i="9"/>
  <c r="B11" i="9" s="1"/>
  <c r="E7" i="9"/>
  <c r="B7" i="9" s="1"/>
  <c r="B15" i="9"/>
  <c r="E14" i="9"/>
  <c r="I12" i="3" s="1"/>
  <c r="B293" i="9"/>
  <c r="F23" i="9"/>
  <c r="F3" i="9" s="1"/>
  <c r="B295" i="9"/>
  <c r="E23" i="9"/>
  <c r="I7" i="3" s="1"/>
  <c r="E4" i="9" l="1"/>
  <c r="E3" i="9" s="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<sst xmlns="http://schemas.openxmlformats.org/spreadsheetml/2006/main" count="4719" uniqueCount="3650">
  <si>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</si>
  <si>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</si>
  <si>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</si>
  <si>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</si>
  <si>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</si>
  <si>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</si>
  <si>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</si>
  <si>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</si>
  <si>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</si>
  <si>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</si>
  <si>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</si>
  <si>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</si>
  <si>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</si>
  <si>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</si>
  <si>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</si>
  <si>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</si>
  <si>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</si>
  <si>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</si>
  <si>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</si>
  <si>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</si>
  <si>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</si>
  <si>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</si>
  <si>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</si>
  <si>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</si>
  <si>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</si>
  <si>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</si>
  <si>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</si>
  <si>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</si>
  <si>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</si>
  <si>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</si>
  <si>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</si>
  <si>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Matije Petra Katančića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</si>
  <si>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</si>
  <si>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</si>
  <si>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</si>
  <si>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</si>
  <si>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</si>
  <si>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</si>
  <si>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</si>
  <si>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</si>
  <si>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</si>
  <si>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</si>
  <si>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</si>
  <si>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</si>
  <si>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</si>
  <si>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</si>
  <si>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</si>
  <si>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</si>
  <si>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</si>
  <si>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</si>
  <si>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</si>
  <si>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</si>
  <si>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</si>
  <si>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</si>
  <si>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</si>
  <si>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</si>
  <si>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10022 - Osnovna škola Matije Petra Katančića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</si>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</sst>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1355695.26</v>
      </c>
      <c r="D2" s="6">
        <f>'PR-RAS'!E6</f>
        <v>1566402.2400000002</v>
      </c>
      <c r="E2" s="6">
        <v>0</v>
      </c>
      <c r="F2" s="6">
        <v>0</v>
      </c>
      <c r="G2" s="7">
        <f t="shared" ref="G2:G274" si="0">(B2/1000)*(C2*1+D2*2)</f>
        <v>4488.4997400000002</v>
      </c>
      <c r="H2" s="7">
        <f t="shared" ref="H2:H274" si="1">ABS(C2-ROUND(C2,0))+ABS(D2-ROUND(D2,0))</f>
        <v>0.50000000023283064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1255794.49</v>
      </c>
      <c r="D45" s="1">
        <f>'PR-RAS'!E49</f>
        <v>1453280.9200000002</v>
      </c>
      <c r="E45" s="1">
        <v>0</v>
      </c>
      <c r="F45" s="1">
        <v>0</v>
      </c>
      <c r="G45" s="2">
        <f t="shared" si="0"/>
        <v>183143.67851999999</v>
      </c>
      <c r="H45" s="2">
        <f t="shared" si="1"/>
        <v>0.56999999983236194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1249142.49</v>
      </c>
      <c r="D64" s="1">
        <f>'PR-RAS'!E68</f>
        <v>1439766.12</v>
      </c>
      <c r="E64" s="1">
        <v>0</v>
      </c>
      <c r="F64" s="1">
        <v>0</v>
      </c>
      <c r="G64" s="2">
        <f t="shared" si="0"/>
        <v>260106.50799000004</v>
      </c>
      <c r="H64" s="2">
        <f t="shared" si="1"/>
        <v>0.61000000010244548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1248986.28</v>
      </c>
      <c r="D65" s="1">
        <f>'PR-RAS'!E69</f>
        <v>1439766.12</v>
      </c>
      <c r="E65" s="1">
        <v>0</v>
      </c>
      <c r="F65" s="1">
        <v>0</v>
      </c>
      <c r="G65" s="2">
        <f t="shared" si="0"/>
        <v>264225.18528000003</v>
      </c>
      <c r="H65" s="2">
        <f t="shared" si="1"/>
        <v>0.40000000013969839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156.21</v>
      </c>
      <c r="D66" s="1">
        <f>'PR-RAS'!E70</f>
        <v>0</v>
      </c>
      <c r="E66" s="1">
        <v>0</v>
      </c>
      <c r="F66" s="1">
        <v>0</v>
      </c>
      <c r="G66" s="2">
        <f t="shared" si="0"/>
        <v>10.153650000000001</v>
      </c>
      <c r="H66" s="2">
        <f t="shared" si="1"/>
        <v>0.21000000000000796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6652</v>
      </c>
      <c r="D70" s="1">
        <f>'PR-RAS'!E74</f>
        <v>13514.8</v>
      </c>
      <c r="E70" s="1">
        <v>0</v>
      </c>
      <c r="F70" s="1">
        <v>0</v>
      </c>
      <c r="G70" s="2">
        <f t="shared" si="0"/>
        <v>2324.0304000000001</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6652</v>
      </c>
      <c r="D71" s="1">
        <f>'PR-RAS'!E75</f>
        <v>13514.8</v>
      </c>
      <c r="E71" s="1">
        <v>0</v>
      </c>
      <c r="F71" s="1">
        <v>0</v>
      </c>
      <c r="G71" s="2">
        <f t="shared" si="0"/>
        <v>2357.712</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975</v>
      </c>
      <c r="E102" s="1">
        <v>0</v>
      </c>
      <c r="F102" s="1">
        <v>0</v>
      </c>
      <c r="G102" s="2">
        <f t="shared" si="0"/>
        <v>196.95000000000002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975</v>
      </c>
      <c r="E108" s="1">
        <v>0</v>
      </c>
      <c r="F108" s="1">
        <v>0</v>
      </c>
      <c r="G108" s="2">
        <f t="shared" si="0"/>
        <v>208.65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975</v>
      </c>
      <c r="E113" s="1">
        <v>0</v>
      </c>
      <c r="F113" s="1">
        <v>0</v>
      </c>
      <c r="G113" s="2">
        <f t="shared" si="0"/>
        <v>218.4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29834.78</v>
      </c>
      <c r="D121" s="1">
        <f>'PR-RAS'!E125</f>
        <v>28061.98</v>
      </c>
      <c r="E121" s="1">
        <v>0</v>
      </c>
      <c r="F121" s="1">
        <v>0</v>
      </c>
      <c r="G121" s="2">
        <f t="shared" si="0"/>
        <v>10315.048799999999</v>
      </c>
      <c r="H121" s="2">
        <f t="shared" si="1"/>
        <v>0.24000000000160071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17866.62</v>
      </c>
      <c r="D122" s="1">
        <f>'PR-RAS'!E126</f>
        <v>16212.5</v>
      </c>
      <c r="E122" s="1">
        <v>0</v>
      </c>
      <c r="F122" s="1">
        <v>0</v>
      </c>
      <c r="G122" s="2">
        <f t="shared" si="0"/>
        <v>6085.2860199999996</v>
      </c>
      <c r="H122" s="2">
        <f t="shared" si="1"/>
        <v>0.88000000000101863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17866.62</v>
      </c>
      <c r="D124" s="1">
        <f>'PR-RAS'!E128</f>
        <v>16212.5</v>
      </c>
      <c r="E124" s="1">
        <v>0</v>
      </c>
      <c r="F124" s="1">
        <v>0</v>
      </c>
      <c r="G124" s="2">
        <f t="shared" si="0"/>
        <v>6185.8692599999995</v>
      </c>
      <c r="H124" s="2">
        <f t="shared" si="1"/>
        <v>0.88000000000101863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11968.16</v>
      </c>
      <c r="D125" s="1">
        <f>'PR-RAS'!E129</f>
        <v>11849.48</v>
      </c>
      <c r="E125" s="1">
        <v>0</v>
      </c>
      <c r="F125" s="1">
        <v>0</v>
      </c>
      <c r="G125" s="2">
        <f t="shared" si="0"/>
        <v>4422.7228799999993</v>
      </c>
      <c r="H125" s="2">
        <f t="shared" si="1"/>
        <v>0.63999999999941792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3124.22</v>
      </c>
      <c r="D126" s="1">
        <f>'PR-RAS'!E130</f>
        <v>4914.5</v>
      </c>
      <c r="E126" s="1">
        <v>0</v>
      </c>
      <c r="F126" s="1">
        <v>0</v>
      </c>
      <c r="G126" s="2">
        <f t="shared" si="0"/>
        <v>1619.1524999999999</v>
      </c>
      <c r="H126" s="2">
        <f t="shared" si="1"/>
        <v>0.71999999999979991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8843.94</v>
      </c>
      <c r="D127" s="1">
        <f>'PR-RAS'!E131</f>
        <v>6934.98</v>
      </c>
      <c r="E127" s="1">
        <v>0</v>
      </c>
      <c r="F127" s="1">
        <v>0</v>
      </c>
      <c r="G127" s="2">
        <f t="shared" si="0"/>
        <v>2861.9514000000004</v>
      </c>
      <c r="H127" s="2">
        <f t="shared" si="1"/>
        <v>7.999999999992724E-2</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70065.990000000005</v>
      </c>
      <c r="D130" s="1">
        <f>'PR-RAS'!E134</f>
        <v>84084.34</v>
      </c>
      <c r="E130" s="1">
        <v>0</v>
      </c>
      <c r="F130" s="1">
        <v>0</v>
      </c>
      <c r="G130" s="2">
        <f t="shared" si="0"/>
        <v>30732.272429999997</v>
      </c>
      <c r="H130" s="2">
        <f t="shared" si="1"/>
        <v>0.34999999999126885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70065.990000000005</v>
      </c>
      <c r="D131" s="1">
        <f>'PR-RAS'!E135</f>
        <v>84084.34</v>
      </c>
      <c r="E131" s="1">
        <v>0</v>
      </c>
      <c r="F131" s="1">
        <v>0</v>
      </c>
      <c r="G131" s="2">
        <f t="shared" si="0"/>
        <v>30970.507099999999</v>
      </c>
      <c r="H131" s="2">
        <f t="shared" si="1"/>
        <v>0.34999999999126885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68519.740000000005</v>
      </c>
      <c r="D132" s="1">
        <f>'PR-RAS'!E136</f>
        <v>82033.34</v>
      </c>
      <c r="E132" s="1">
        <v>0</v>
      </c>
      <c r="F132" s="1">
        <v>0</v>
      </c>
      <c r="G132" s="2">
        <f t="shared" si="0"/>
        <v>30468.821019999999</v>
      </c>
      <c r="H132" s="2">
        <f t="shared" si="1"/>
        <v>0.59999999999126885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1546.25</v>
      </c>
      <c r="D133" s="1">
        <f>'PR-RAS'!E137</f>
        <v>2051</v>
      </c>
      <c r="E133" s="1">
        <v>0</v>
      </c>
      <c r="F133" s="1">
        <v>0</v>
      </c>
      <c r="G133" s="2">
        <f t="shared" si="0"/>
        <v>745.56900000000007</v>
      </c>
      <c r="H133" s="2">
        <f t="shared" si="1"/>
        <v>0.25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1347887.73</v>
      </c>
      <c r="D148" s="1">
        <f>'PR-RAS'!E152</f>
        <v>1776338.91</v>
      </c>
      <c r="E148" s="1">
        <v>0</v>
      </c>
      <c r="F148" s="1">
        <v>0</v>
      </c>
      <c r="G148" s="2">
        <f t="shared" si="0"/>
        <v>720383.13584999996</v>
      </c>
      <c r="H148" s="2">
        <f t="shared" si="1"/>
        <v>0.36000000010244548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1148365.54</v>
      </c>
      <c r="D149" s="1">
        <f>'PR-RAS'!E153</f>
        <v>1559009.69</v>
      </c>
      <c r="E149" s="1">
        <v>0</v>
      </c>
      <c r="F149" s="1">
        <v>0</v>
      </c>
      <c r="G149" s="2">
        <f t="shared" si="0"/>
        <v>631424.96815999993</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951438.86</v>
      </c>
      <c r="D150" s="1">
        <f>'PR-RAS'!E154</f>
        <v>1302940.74</v>
      </c>
      <c r="E150" s="1">
        <v>0</v>
      </c>
      <c r="F150" s="1">
        <v>0</v>
      </c>
      <c r="G150" s="2">
        <f t="shared" si="0"/>
        <v>530040.73066</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951438.86</v>
      </c>
      <c r="D151" s="1">
        <f>'PR-RAS'!E155</f>
        <v>1302940.74</v>
      </c>
      <c r="E151" s="1">
        <v>0</v>
      </c>
      <c r="F151" s="1">
        <v>0</v>
      </c>
      <c r="G151" s="2">
        <f t="shared" si="0"/>
        <v>533598.05099999998</v>
      </c>
      <c r="H151" s="2">
        <f t="shared" si="1"/>
        <v>0.40000000002328306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42581.56</v>
      </c>
      <c r="D155" s="1">
        <f>'PR-RAS'!E159</f>
        <v>41698.07</v>
      </c>
      <c r="E155" s="1">
        <v>0</v>
      </c>
      <c r="F155" s="1">
        <v>0</v>
      </c>
      <c r="G155" s="2">
        <f t="shared" si="0"/>
        <v>19400.5658</v>
      </c>
      <c r="H155" s="2">
        <f t="shared" si="1"/>
        <v>0.51000000000203727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154345.12</v>
      </c>
      <c r="D156" s="1">
        <f>'PR-RAS'!E160</f>
        <v>214370.88</v>
      </c>
      <c r="E156" s="1">
        <v>0</v>
      </c>
      <c r="F156" s="1">
        <v>0</v>
      </c>
      <c r="G156" s="2">
        <f t="shared" si="0"/>
        <v>90378.466400000005</v>
      </c>
      <c r="H156" s="2">
        <f t="shared" si="1"/>
        <v>0.23999999999068677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154345.12</v>
      </c>
      <c r="D158" s="1">
        <f>'PR-RAS'!E162</f>
        <v>214370.88</v>
      </c>
      <c r="E158" s="1">
        <v>0</v>
      </c>
      <c r="F158" s="1">
        <v>0</v>
      </c>
      <c r="G158" s="2">
        <f t="shared" si="0"/>
        <v>91544.640159999995</v>
      </c>
      <c r="H158" s="2">
        <f t="shared" si="1"/>
        <v>0.23999999999068677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198271.19</v>
      </c>
      <c r="D160" s="1">
        <f>'PR-RAS'!E164</f>
        <v>216091.72</v>
      </c>
      <c r="E160" s="1">
        <v>0</v>
      </c>
      <c r="F160" s="1">
        <v>0</v>
      </c>
      <c r="G160" s="2">
        <f t="shared" si="0"/>
        <v>100242.28617000001</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46178.45</v>
      </c>
      <c r="D161" s="1">
        <f>'PR-RAS'!E165</f>
        <v>52193.170000000006</v>
      </c>
      <c r="E161" s="1">
        <v>0</v>
      </c>
      <c r="F161" s="1">
        <v>0</v>
      </c>
      <c r="G161" s="2">
        <f t="shared" si="0"/>
        <v>24090.366400000003</v>
      </c>
      <c r="H161" s="2">
        <f t="shared" si="1"/>
        <v>0.62000000000261934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7207.33</v>
      </c>
      <c r="D162" s="1">
        <f>'PR-RAS'!E166</f>
        <v>8732.76</v>
      </c>
      <c r="E162" s="1">
        <v>0</v>
      </c>
      <c r="F162" s="1">
        <v>0</v>
      </c>
      <c r="G162" s="2">
        <f t="shared" si="0"/>
        <v>3972.3288499999999</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32175.31</v>
      </c>
      <c r="D163" s="1">
        <f>'PR-RAS'!E167</f>
        <v>38428.26</v>
      </c>
      <c r="E163" s="1">
        <v>0</v>
      </c>
      <c r="F163" s="1">
        <v>0</v>
      </c>
      <c r="G163" s="2">
        <f t="shared" si="0"/>
        <v>17663.156460000002</v>
      </c>
      <c r="H163" s="2">
        <f t="shared" si="1"/>
        <v>0.57000000000334694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4231.54</v>
      </c>
      <c r="D164" s="1">
        <f>'PR-RAS'!E168</f>
        <v>1585</v>
      </c>
      <c r="E164" s="1">
        <v>0</v>
      </c>
      <c r="F164" s="1">
        <v>0</v>
      </c>
      <c r="G164" s="2">
        <f t="shared" si="0"/>
        <v>1206.45102</v>
      </c>
      <c r="H164" s="2">
        <f t="shared" si="1"/>
        <v>0.46000000000003638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2564.27</v>
      </c>
      <c r="D165" s="1">
        <f>'PR-RAS'!E169</f>
        <v>3447.15</v>
      </c>
      <c r="E165" s="1">
        <v>0</v>
      </c>
      <c r="F165" s="1">
        <v>0</v>
      </c>
      <c r="G165" s="2">
        <f t="shared" si="0"/>
        <v>1551.2054800000001</v>
      </c>
      <c r="H165" s="2">
        <f t="shared" si="1"/>
        <v>0.42000000000007276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98918.739999999991</v>
      </c>
      <c r="D166" s="1">
        <f>'PR-RAS'!E170</f>
        <v>109696.83</v>
      </c>
      <c r="E166" s="1">
        <v>0</v>
      </c>
      <c r="F166" s="1">
        <v>0</v>
      </c>
      <c r="G166" s="2">
        <f t="shared" si="0"/>
        <v>52521.546000000009</v>
      </c>
      <c r="H166" s="2">
        <f t="shared" si="1"/>
        <v>0.430000000007567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6266.79</v>
      </c>
      <c r="D167" s="1">
        <f>'PR-RAS'!E171</f>
        <v>9074.5300000000007</v>
      </c>
      <c r="E167" s="1">
        <v>0</v>
      </c>
      <c r="F167" s="1">
        <v>0</v>
      </c>
      <c r="G167" s="2">
        <f t="shared" si="0"/>
        <v>4053.0311000000006</v>
      </c>
      <c r="H167" s="2">
        <f t="shared" si="1"/>
        <v>0.67999999999938154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70164.86</v>
      </c>
      <c r="D168" s="1">
        <f>'PR-RAS'!E172</f>
        <v>78598.05</v>
      </c>
      <c r="E168" s="1">
        <v>0</v>
      </c>
      <c r="F168" s="1">
        <v>0</v>
      </c>
      <c r="G168" s="2">
        <f t="shared" si="0"/>
        <v>37969.280320000005</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17803.560000000001</v>
      </c>
      <c r="D169" s="1">
        <f>'PR-RAS'!E173</f>
        <v>19067.509999999998</v>
      </c>
      <c r="E169" s="1">
        <v>0</v>
      </c>
      <c r="F169" s="1">
        <v>0</v>
      </c>
      <c r="G169" s="2">
        <f t="shared" si="0"/>
        <v>9397.6814400000003</v>
      </c>
      <c r="H169" s="2">
        <f t="shared" si="1"/>
        <v>0.93000000000029104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3649.94</v>
      </c>
      <c r="D170" s="1">
        <f>'PR-RAS'!E174</f>
        <v>2119.7399999999998</v>
      </c>
      <c r="E170" s="1">
        <v>0</v>
      </c>
      <c r="F170" s="1">
        <v>0</v>
      </c>
      <c r="G170" s="2">
        <f t="shared" si="0"/>
        <v>1333.3119800000002</v>
      </c>
      <c r="H170" s="2">
        <f t="shared" si="1"/>
        <v>0.32000000000016371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333.59</v>
      </c>
      <c r="D171" s="1">
        <f>'PR-RAS'!E175</f>
        <v>62.5</v>
      </c>
      <c r="E171" s="1">
        <v>0</v>
      </c>
      <c r="F171" s="1">
        <v>0</v>
      </c>
      <c r="G171" s="2">
        <f t="shared" si="0"/>
        <v>77.960300000000004</v>
      </c>
      <c r="H171" s="2">
        <f t="shared" si="1"/>
        <v>0.91000000000002501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700</v>
      </c>
      <c r="D173" s="1">
        <f>'PR-RAS'!E177</f>
        <v>774.5</v>
      </c>
      <c r="E173" s="1">
        <v>0</v>
      </c>
      <c r="F173" s="1">
        <v>0</v>
      </c>
      <c r="G173" s="2">
        <f t="shared" si="0"/>
        <v>386.82799999999997</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27073.230000000003</v>
      </c>
      <c r="D174" s="1">
        <f>'PR-RAS'!E178</f>
        <v>28685.660000000003</v>
      </c>
      <c r="E174" s="1">
        <v>0</v>
      </c>
      <c r="F174" s="1">
        <v>0</v>
      </c>
      <c r="G174" s="2">
        <f t="shared" si="0"/>
        <v>14608.907150000003</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2926.69</v>
      </c>
      <c r="D175" s="1">
        <f>'PR-RAS'!E179</f>
        <v>2723.26</v>
      </c>
      <c r="E175" s="1">
        <v>0</v>
      </c>
      <c r="F175" s="1">
        <v>0</v>
      </c>
      <c r="G175" s="2">
        <f t="shared" si="0"/>
        <v>1456.9385400000001</v>
      </c>
      <c r="H175" s="2">
        <f t="shared" si="1"/>
        <v>0.57000000000016371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1968.26</v>
      </c>
      <c r="D176" s="1">
        <f>'PR-RAS'!E180</f>
        <v>3586.16</v>
      </c>
      <c r="E176" s="1">
        <v>0</v>
      </c>
      <c r="F176" s="1">
        <v>0</v>
      </c>
      <c r="G176" s="2">
        <f t="shared" si="0"/>
        <v>1599.6015</v>
      </c>
      <c r="H176" s="2">
        <f t="shared" si="1"/>
        <v>0.41999999999984539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3756.3</v>
      </c>
      <c r="D178" s="1">
        <f>'PR-RAS'!E182</f>
        <v>5409.18</v>
      </c>
      <c r="E178" s="1">
        <v>0</v>
      </c>
      <c r="F178" s="1">
        <v>0</v>
      </c>
      <c r="G178" s="2">
        <f t="shared" si="0"/>
        <v>2579.7148199999997</v>
      </c>
      <c r="H178" s="2">
        <f t="shared" si="1"/>
        <v>0.48000000000047294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1800</v>
      </c>
      <c r="D179" s="1">
        <f>'PR-RAS'!E183</f>
        <v>1885.5</v>
      </c>
      <c r="E179" s="1">
        <v>0</v>
      </c>
      <c r="F179" s="1">
        <v>0</v>
      </c>
      <c r="G179" s="2">
        <f t="shared" si="0"/>
        <v>991.63799999999992</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5172.54</v>
      </c>
      <c r="D180" s="1">
        <f>'PR-RAS'!E184</f>
        <v>5004.4799999999996</v>
      </c>
      <c r="E180" s="1">
        <v>0</v>
      </c>
      <c r="F180" s="1">
        <v>0</v>
      </c>
      <c r="G180" s="2">
        <f t="shared" si="0"/>
        <v>2717.4884999999999</v>
      </c>
      <c r="H180" s="2">
        <f t="shared" si="1"/>
        <v>0.93999999999959982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10399.44</v>
      </c>
      <c r="D181" s="1">
        <f>'PR-RAS'!E185</f>
        <v>9027.08</v>
      </c>
      <c r="E181" s="1">
        <v>0</v>
      </c>
      <c r="F181" s="1">
        <v>0</v>
      </c>
      <c r="G181" s="2">
        <f t="shared" si="0"/>
        <v>5121.6479999999992</v>
      </c>
      <c r="H181" s="2">
        <f t="shared" si="1"/>
        <v>0.52000000000043656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1050</v>
      </c>
      <c r="D182" s="1">
        <f>'PR-RAS'!E186</f>
        <v>1050</v>
      </c>
      <c r="E182" s="1">
        <v>0</v>
      </c>
      <c r="F182" s="1">
        <v>0</v>
      </c>
      <c r="G182" s="2">
        <f t="shared" si="0"/>
        <v>570.15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26100.769999999997</v>
      </c>
      <c r="D190" s="1">
        <f>'PR-RAS'!E194</f>
        <v>25516.06</v>
      </c>
      <c r="E190" s="1">
        <v>0</v>
      </c>
      <c r="F190" s="1">
        <v>0</v>
      </c>
      <c r="G190" s="2">
        <f t="shared" si="0"/>
        <v>14578.11621</v>
      </c>
      <c r="H190" s="2">
        <f t="shared" si="1"/>
        <v>0.29000000000451109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38.74</v>
      </c>
      <c r="D193" s="1">
        <f>'PR-RAS'!E197</f>
        <v>39.68</v>
      </c>
      <c r="E193" s="1">
        <v>0</v>
      </c>
      <c r="F193" s="1">
        <v>0</v>
      </c>
      <c r="G193" s="2">
        <f t="shared" si="0"/>
        <v>22.6752</v>
      </c>
      <c r="H193" s="2">
        <f t="shared" si="1"/>
        <v>0.57999999999999829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523.09</v>
      </c>
      <c r="D194" s="1">
        <f>'PR-RAS'!E198</f>
        <v>540</v>
      </c>
      <c r="E194" s="1">
        <v>0</v>
      </c>
      <c r="F194" s="1">
        <v>0</v>
      </c>
      <c r="G194" s="2">
        <f t="shared" si="0"/>
        <v>309.39637000000005</v>
      </c>
      <c r="H194" s="2">
        <f t="shared" si="1"/>
        <v>9.0000000000031832E-2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2767.27</v>
      </c>
      <c r="D195" s="1">
        <f>'PR-RAS'!E199</f>
        <v>3902.02</v>
      </c>
      <c r="E195" s="1">
        <v>0</v>
      </c>
      <c r="F195" s="1">
        <v>0</v>
      </c>
      <c r="G195" s="2">
        <f t="shared" si="0"/>
        <v>2050.8341399999999</v>
      </c>
      <c r="H195" s="2">
        <f t="shared" si="1"/>
        <v>0.28999999999996362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22771.67</v>
      </c>
      <c r="D197" s="1">
        <f>'PR-RAS'!E201</f>
        <v>21034.36</v>
      </c>
      <c r="E197" s="1">
        <v>0</v>
      </c>
      <c r="F197" s="1">
        <v>0</v>
      </c>
      <c r="G197" s="2">
        <f t="shared" si="0"/>
        <v>12708.71644</v>
      </c>
      <c r="H197" s="2">
        <f t="shared" si="1"/>
        <v>0.69000000000232831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1251</v>
      </c>
      <c r="D269" s="1">
        <f>'PR-RAS'!E273</f>
        <v>1237.5</v>
      </c>
      <c r="E269" s="1">
        <v>0</v>
      </c>
      <c r="F269" s="1">
        <v>0</v>
      </c>
      <c r="G269" s="2">
        <f t="shared" si="0"/>
        <v>998.5680000000001</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1251</v>
      </c>
      <c r="D270" s="1">
        <f>'PR-RAS'!E274</f>
        <v>1237.5</v>
      </c>
      <c r="E270" s="1">
        <v>0</v>
      </c>
      <c r="F270" s="1">
        <v>0</v>
      </c>
      <c r="G270" s="2">
        <f t="shared" si="0"/>
        <v>1002.2940000000001</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1251</v>
      </c>
      <c r="D272" s="1">
        <f>'PR-RAS'!E276</f>
        <v>1237.5</v>
      </c>
      <c r="E272" s="1">
        <v>0</v>
      </c>
      <c r="F272" s="1">
        <v>0</v>
      </c>
      <c r="G272" s="2">
        <f t="shared" si="0"/>
        <v>1009.7460000000001</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1347887.73</v>
      </c>
      <c r="D295" s="1">
        <f>'PR-RAS'!E299</f>
        <v>1776338.91</v>
      </c>
      <c r="E295" s="1">
        <v>0</v>
      </c>
      <c r="F295" s="1">
        <v>0</v>
      </c>
      <c r="G295" s="2">
        <f t="shared" si="12"/>
        <v>1440766.2716999999</v>
      </c>
      <c r="H295" s="2">
        <f t="shared" si="13"/>
        <v>0.36000000010244548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7807.5300000000279</v>
      </c>
      <c r="D296" s="1">
        <f>'PR-RAS'!E300</f>
        <v>0</v>
      </c>
      <c r="E296" s="1">
        <v>0</v>
      </c>
      <c r="F296" s="1">
        <v>0</v>
      </c>
      <c r="G296" s="2">
        <f t="shared" si="12"/>
        <v>2303.221350000008</v>
      </c>
      <c r="H296" s="2">
        <f t="shared" si="13"/>
        <v>0.46999999997206032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209936.66999999969</v>
      </c>
      <c r="E297" s="1">
        <v>0</v>
      </c>
      <c r="F297" s="1">
        <v>0</v>
      </c>
      <c r="G297" s="2">
        <f t="shared" si="12"/>
        <v>124282.50863999981</v>
      </c>
      <c r="H297" s="2">
        <f t="shared" si="13"/>
        <v>0.33000000030733645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24126.5</v>
      </c>
      <c r="D298" s="1">
        <f>'PR-RAS'!E302</f>
        <v>0</v>
      </c>
      <c r="E298" s="1">
        <v>0</v>
      </c>
      <c r="F298" s="1">
        <v>0</v>
      </c>
      <c r="G298" s="2">
        <f t="shared" si="12"/>
        <v>7165.5704999999998</v>
      </c>
      <c r="H298" s="2">
        <f t="shared" si="13"/>
        <v>0.5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1978.71</v>
      </c>
      <c r="E299" s="1">
        <v>0</v>
      </c>
      <c r="F299" s="1">
        <v>0</v>
      </c>
      <c r="G299" s="2">
        <f t="shared" si="12"/>
        <v>1179.31116</v>
      </c>
      <c r="H299" s="2">
        <f t="shared" si="13"/>
        <v>0.28999999999996362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9579.85</v>
      </c>
      <c r="D300" s="1">
        <f>'PR-RAS'!E304</f>
        <v>233734.55</v>
      </c>
      <c r="E300" s="1">
        <v>0</v>
      </c>
      <c r="F300" s="1">
        <v>0</v>
      </c>
      <c r="G300" s="2">
        <f t="shared" si="12"/>
        <v>142637.63604999997</v>
      </c>
      <c r="H300" s="2">
        <f t="shared" si="13"/>
        <v>0.60000000001127773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7700.56</v>
      </c>
      <c r="E301" s="1">
        <v>0</v>
      </c>
      <c r="F301" s="1">
        <v>0</v>
      </c>
      <c r="G301" s="2">
        <f t="shared" si="12"/>
        <v>4620.3360000000002</v>
      </c>
      <c r="H301" s="2">
        <f t="shared" si="13"/>
        <v>0.43999999999959982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14952.09</v>
      </c>
      <c r="D355" s="1">
        <f>'PR-RAS'!E360</f>
        <v>10532.9</v>
      </c>
      <c r="E355" s="1">
        <v>0</v>
      </c>
      <c r="F355" s="1">
        <v>0</v>
      </c>
      <c r="G355" s="2">
        <f t="shared" si="12"/>
        <v>12750.333059999999</v>
      </c>
      <c r="H355" s="2">
        <f t="shared" si="13"/>
        <v>0.19000000000050932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14952.09</v>
      </c>
      <c r="D368" s="1">
        <f>'PR-RAS'!E373</f>
        <v>10532.9</v>
      </c>
      <c r="E368" s="1">
        <v>0</v>
      </c>
      <c r="F368" s="1">
        <v>0</v>
      </c>
      <c r="G368" s="2">
        <f t="shared" si="12"/>
        <v>13218.565629999999</v>
      </c>
      <c r="H368" s="2">
        <f t="shared" si="13"/>
        <v>0.19000000000050932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14512.84</v>
      </c>
      <c r="D374" s="1">
        <f>'PR-RAS'!E379</f>
        <v>9965.8799999999992</v>
      </c>
      <c r="E374" s="1">
        <v>0</v>
      </c>
      <c r="F374" s="1">
        <v>0</v>
      </c>
      <c r="G374" s="2">
        <f t="shared" si="12"/>
        <v>12847.835799999999</v>
      </c>
      <c r="H374" s="2">
        <f t="shared" si="13"/>
        <v>0.28000000000065484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5308.07</v>
      </c>
      <c r="D375" s="1">
        <f>'PR-RAS'!E380</f>
        <v>0</v>
      </c>
      <c r="E375" s="1">
        <v>0</v>
      </c>
      <c r="F375" s="1">
        <v>0</v>
      </c>
      <c r="G375" s="2">
        <f t="shared" si="12"/>
        <v>1985.2181799999998</v>
      </c>
      <c r="H375" s="2">
        <f t="shared" si="13"/>
        <v>6.9999999999708962E-2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344.78</v>
      </c>
      <c r="D380" s="1">
        <f>'PR-RAS'!E385</f>
        <v>800</v>
      </c>
      <c r="E380" s="1">
        <v>0</v>
      </c>
      <c r="F380" s="1">
        <v>0</v>
      </c>
      <c r="G380" s="2">
        <f t="shared" si="12"/>
        <v>737.07162000000005</v>
      </c>
      <c r="H380" s="2">
        <f t="shared" si="13"/>
        <v>0.22000000000002728</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8859.99</v>
      </c>
      <c r="D381" s="1">
        <f>'PR-RAS'!E386</f>
        <v>9165.8799999999992</v>
      </c>
      <c r="E381" s="1">
        <v>0</v>
      </c>
      <c r="F381" s="1">
        <v>0</v>
      </c>
      <c r="G381" s="2">
        <f t="shared" si="12"/>
        <v>10332.865</v>
      </c>
      <c r="H381" s="2">
        <f t="shared" si="13"/>
        <v>0.13000000000101863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439.25</v>
      </c>
      <c r="D388" s="1">
        <f>'PR-RAS'!E393</f>
        <v>567.02</v>
      </c>
      <c r="E388" s="1">
        <v>0</v>
      </c>
      <c r="F388" s="1">
        <v>0</v>
      </c>
      <c r="G388" s="2">
        <f t="shared" si="12"/>
        <v>608.86323000000004</v>
      </c>
      <c r="H388" s="2">
        <f t="shared" si="13"/>
        <v>0.26999999999998181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439.25</v>
      </c>
      <c r="D389" s="1">
        <f>'PR-RAS'!E394</f>
        <v>567.02</v>
      </c>
      <c r="E389" s="1">
        <v>0</v>
      </c>
      <c r="F389" s="1">
        <v>0</v>
      </c>
      <c r="G389" s="2">
        <f t="shared" si="12"/>
        <v>610.43651999999997</v>
      </c>
      <c r="H389" s="2">
        <f t="shared" si="13"/>
        <v>0.26999999999998181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14952.09</v>
      </c>
      <c r="D413" s="1">
        <f>'PR-RAS'!E418</f>
        <v>10532.9</v>
      </c>
      <c r="E413" s="1">
        <v>0</v>
      </c>
      <c r="F413" s="1">
        <v>0</v>
      </c>
      <c r="G413" s="2">
        <f t="shared" si="12"/>
        <v>14839.370679999998</v>
      </c>
      <c r="H413" s="2">
        <f t="shared" si="13"/>
        <v>0.19000000000050932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1355695.26</v>
      </c>
      <c r="D417" s="1">
        <f>'PR-RAS'!E422</f>
        <v>1566402.2400000002</v>
      </c>
      <c r="E417" s="1">
        <v>0</v>
      </c>
      <c r="F417" s="1">
        <v>0</v>
      </c>
      <c r="G417" s="2">
        <f t="shared" si="12"/>
        <v>1867215.8918399999</v>
      </c>
      <c r="H417" s="2">
        <f t="shared" si="13"/>
        <v>0.50000000023283064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1362839.82</v>
      </c>
      <c r="D418" s="1">
        <f>'PR-RAS'!E423</f>
        <v>1786871.8099999998</v>
      </c>
      <c r="E418" s="1">
        <v>0</v>
      </c>
      <c r="F418" s="1">
        <v>0</v>
      </c>
      <c r="G418" s="2">
        <f t="shared" si="12"/>
        <v>2058555.2944799997</v>
      </c>
      <c r="H418" s="2">
        <f t="shared" si="13"/>
        <v>0.37000000011175871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7144.5600000000559</v>
      </c>
      <c r="D420" s="1">
        <f>'PR-RAS'!E425</f>
        <v>220469.5699999996</v>
      </c>
      <c r="E420" s="1">
        <v>0</v>
      </c>
      <c r="F420" s="1">
        <v>0</v>
      </c>
      <c r="G420" s="2">
        <f t="shared" si="12"/>
        <v>187747.07029999967</v>
      </c>
      <c r="H420" s="2">
        <f t="shared" si="13"/>
        <v>0.87000000034458935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24126.5</v>
      </c>
      <c r="D421" s="1">
        <f>'PR-RAS'!E426</f>
        <v>0</v>
      </c>
      <c r="E421" s="1">
        <v>0</v>
      </c>
      <c r="F421" s="1">
        <v>0</v>
      </c>
      <c r="G421" s="2">
        <f t="shared" si="12"/>
        <v>10133.129999999999</v>
      </c>
      <c r="H421" s="2">
        <f t="shared" si="13"/>
        <v>0.5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1978.71</v>
      </c>
      <c r="E422" s="1">
        <v>0</v>
      </c>
      <c r="F422" s="1">
        <v>0</v>
      </c>
      <c r="G422" s="2">
        <f t="shared" si="12"/>
        <v>1666.0738200000001</v>
      </c>
      <c r="H422" s="2">
        <f t="shared" si="13"/>
        <v>0.28999999999996362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9579.85</v>
      </c>
      <c r="D423" s="1">
        <f>'PR-RAS'!E428</f>
        <v>233734.55</v>
      </c>
      <c r="E423" s="1">
        <v>0</v>
      </c>
      <c r="F423" s="1">
        <v>0</v>
      </c>
      <c r="G423" s="2">
        <f t="shared" si="12"/>
        <v>201314.65689999997</v>
      </c>
      <c r="H423" s="2">
        <f t="shared" si="13"/>
        <v>0.60000000001127773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1355695.26</v>
      </c>
      <c r="D637" s="1">
        <f>'PR-RAS'!E643</f>
        <v>1566402.2400000002</v>
      </c>
      <c r="E637" s="1">
        <v>0</v>
      </c>
      <c r="F637" s="1">
        <v>0</v>
      </c>
      <c r="G637" s="2">
        <f t="shared" si="14"/>
        <v>2854685.83464</v>
      </c>
      <c r="H637" s="2">
        <f t="shared" si="15"/>
        <v>0.50000000023283064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1362839.82</v>
      </c>
      <c r="D638" s="1">
        <f>'PR-RAS'!E644</f>
        <v>1786871.8099999998</v>
      </c>
      <c r="E638" s="1">
        <v>0</v>
      </c>
      <c r="F638" s="1">
        <v>0</v>
      </c>
      <c r="G638" s="2">
        <f t="shared" si="14"/>
        <v>3144603.6512799999</v>
      </c>
      <c r="H638" s="2">
        <f t="shared" si="15"/>
        <v>0.37000000011175871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7144.5600000000559</v>
      </c>
      <c r="D640" s="1">
        <f>'PR-RAS'!E646</f>
        <v>220469.5699999996</v>
      </c>
      <c r="E640" s="1">
        <v>0</v>
      </c>
      <c r="F640" s="1">
        <v>0</v>
      </c>
      <c r="G640" s="2">
        <f t="shared" si="14"/>
        <v>286325.48429999955</v>
      </c>
      <c r="H640" s="2">
        <f t="shared" si="15"/>
        <v>0.87000000034458935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24126.5</v>
      </c>
      <c r="D641" s="1">
        <f>'PR-RAS'!E647</f>
        <v>0</v>
      </c>
      <c r="E641" s="1">
        <v>0</v>
      </c>
      <c r="F641" s="1">
        <v>0</v>
      </c>
      <c r="G641" s="2">
        <f t="shared" si="14"/>
        <v>15440.960000000001</v>
      </c>
      <c r="H641" s="2">
        <f t="shared" si="15"/>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1978.71</v>
      </c>
      <c r="E642" s="1">
        <v>0</v>
      </c>
      <c r="F642" s="1">
        <v>0</v>
      </c>
      <c r="G642" s="2">
        <f t="shared" si="14"/>
        <v>2536.70622</v>
      </c>
      <c r="H642" s="2">
        <f t="shared" si="15"/>
        <v>0.28999999999996362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16981.939999999944</v>
      </c>
      <c r="D643" s="1">
        <f>'PR-RAS'!E649</f>
        <v>0</v>
      </c>
      <c r="E643" s="1">
        <v>0</v>
      </c>
      <c r="F643" s="1">
        <v>0</v>
      </c>
      <c r="G643" s="2">
        <f t="shared" si="14"/>
        <v>10902.405479999965</v>
      </c>
      <c r="H643" s="2">
        <f t="shared" si="15"/>
        <v>6.0000000055879354E-2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222448.27999999959</v>
      </c>
      <c r="E644" s="1">
        <v>0</v>
      </c>
      <c r="F644" s="1">
        <v>0</v>
      </c>
      <c r="G644" s="2">
        <f t="shared" si="14"/>
        <v>286068.48807999946</v>
      </c>
      <c r="H644" s="2">
        <f t="shared" si="15"/>
        <v>0.27999999959138222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212151.75</v>
      </c>
      <c r="D645" s="1">
        <f>'PR-RAS'!E651</f>
        <v>0</v>
      </c>
      <c r="E645" s="1">
        <v>0</v>
      </c>
      <c r="F645" s="1">
        <v>0</v>
      </c>
      <c r="G645" s="2">
        <f t="shared" si="14"/>
        <v>136625.72700000001</v>
      </c>
      <c r="H645" s="2">
        <f t="shared" si="15"/>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36330.120000000003</v>
      </c>
      <c r="D647" s="1">
        <f>'PR-RAS'!E654</f>
        <v>39565.85</v>
      </c>
      <c r="E647" s="1">
        <v>0</v>
      </c>
      <c r="F647" s="1">
        <v>0</v>
      </c>
      <c r="G647" s="2">
        <f t="shared" si="14"/>
        <v>74588.335720000003</v>
      </c>
      <c r="H647" s="2">
        <f t="shared" si="15"/>
        <v>0.27000000000407454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36330.120000000003</v>
      </c>
      <c r="D648" s="1">
        <f>'PR-RAS'!E655</f>
        <v>39565.85</v>
      </c>
      <c r="E648" s="1">
        <v>0</v>
      </c>
      <c r="F648" s="1">
        <v>0</v>
      </c>
      <c r="G648" s="2">
        <f t="shared" si="14"/>
        <v>74703.79754</v>
      </c>
      <c r="H648" s="2">
        <f t="shared" si="15"/>
        <v>0.27000000000407454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96</v>
      </c>
      <c r="D651" s="1">
        <f>'PR-RAS'!E658</f>
        <v>99</v>
      </c>
      <c r="E651" s="1">
        <v>0</v>
      </c>
      <c r="F651" s="1">
        <v>0</v>
      </c>
      <c r="G651" s="2">
        <f t="shared" si="14"/>
        <v>191.1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88</v>
      </c>
      <c r="D653" s="1">
        <f>'PR-RAS'!E660</f>
        <v>89</v>
      </c>
      <c r="E653" s="1">
        <v>0</v>
      </c>
      <c r="F653" s="1">
        <v>0</v>
      </c>
      <c r="G653" s="2">
        <f t="shared" si="14"/>
        <v>173.43200000000002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1248136.28</v>
      </c>
      <c r="D676" s="1">
        <f>'PR-RAS'!E683</f>
        <v>1439766.12</v>
      </c>
      <c r="E676" s="1">
        <v>0</v>
      </c>
      <c r="F676" s="1">
        <v>0</v>
      </c>
      <c r="G676" s="2">
        <f t="shared" si="14"/>
        <v>2786176.2510000006</v>
      </c>
      <c r="H676" s="2">
        <f t="shared" si="15"/>
        <v>0.40000000013969839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850</v>
      </c>
      <c r="D677" s="1">
        <f>'PR-RAS'!E684</f>
        <v>0</v>
      </c>
      <c r="E677" s="1">
        <v>0</v>
      </c>
      <c r="F677" s="1">
        <v>0</v>
      </c>
      <c r="G677" s="2">
        <f t="shared" si="14"/>
        <v>574.6</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156.21</v>
      </c>
      <c r="D678" s="1">
        <f>'PR-RAS'!E685</f>
        <v>0</v>
      </c>
      <c r="E678" s="1">
        <v>0</v>
      </c>
      <c r="F678" s="1">
        <v>0</v>
      </c>
      <c r="G678" s="2">
        <f t="shared" si="14"/>
        <v>105.75417000000002</v>
      </c>
      <c r="H678" s="2">
        <f t="shared" si="15"/>
        <v>0.21000000000000796</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6652</v>
      </c>
      <c r="D695" s="1">
        <f>'PR-RAS'!E702</f>
        <v>13514.8</v>
      </c>
      <c r="E695" s="1">
        <v>0</v>
      </c>
      <c r="F695" s="1">
        <v>0</v>
      </c>
      <c r="G695" s="2">
        <f t="shared" si="14"/>
        <v>23375.030399999996</v>
      </c>
      <c r="H695" s="2">
        <f t="shared" si="15"/>
        <v>0.2000000000007276</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975</v>
      </c>
      <c r="E717" s="1">
        <v>0</v>
      </c>
      <c r="F717" s="1">
        <v>0</v>
      </c>
      <c r="G717" s="2">
        <f t="shared" si="14"/>
        <v>1396.2</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2207.1999999999998</v>
      </c>
      <c r="E726" s="1">
        <v>0</v>
      </c>
      <c r="F726" s="1">
        <v>0</v>
      </c>
      <c r="G726" s="2">
        <f t="shared" si="14"/>
        <v>4480.616</v>
      </c>
      <c r="H726" s="2">
        <f t="shared" si="15"/>
        <v>0.4399999999998272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32175.31</v>
      </c>
      <c r="D727" s="1">
        <f>'PR-RAS'!E734</f>
        <v>38428.26</v>
      </c>
      <c r="E727" s="1">
        <v>0</v>
      </c>
      <c r="F727" s="1">
        <v>0</v>
      </c>
      <c r="G727" s="2">
        <f t="shared" si="14"/>
        <v>79157.10858</v>
      </c>
      <c r="H727" s="2">
        <f t="shared" si="15"/>
        <v>0.57000000000334694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4976.3599999999997</v>
      </c>
      <c r="D729" s="1">
        <f>'PR-RAS'!E736</f>
        <v>4749.8999999999996</v>
      </c>
      <c r="E729" s="1">
        <v>0</v>
      </c>
      <c r="F729" s="1">
        <v>0</v>
      </c>
      <c r="G729" s="2">
        <f t="shared" si="14"/>
        <v>10538.644479999999</v>
      </c>
      <c r="H729" s="2">
        <f t="shared" si="15"/>
        <v>0.46000000000003638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1778.46</v>
      </c>
      <c r="D730" s="1">
        <f>'PR-RAS'!E737</f>
        <v>2197.4</v>
      </c>
      <c r="E730" s="1">
        <v>0</v>
      </c>
      <c r="F730" s="1">
        <v>0</v>
      </c>
      <c r="G730" s="2">
        <f t="shared" si="14"/>
        <v>4500.3065400000005</v>
      </c>
      <c r="H730" s="2">
        <f t="shared" si="15"/>
        <v>0.86000000000012733</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8055.64</v>
      </c>
      <c r="D731" s="1">
        <f>'PR-RAS'!E738</f>
        <v>4711.1499999999996</v>
      </c>
      <c r="E731" s="1">
        <v>0</v>
      </c>
      <c r="F731" s="1">
        <v>0</v>
      </c>
      <c r="G731" s="2">
        <f t="shared" si="14"/>
        <v>12758.896199999999</v>
      </c>
      <c r="H731" s="2">
        <f t="shared" si="15"/>
        <v>0.50999999999930878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3902.02</v>
      </c>
      <c r="E737" s="1">
        <v>0</v>
      </c>
      <c r="F737" s="1">
        <v>0</v>
      </c>
      <c r="G737" s="2">
        <f t="shared" si="28"/>
        <v>5743.7734399999999</v>
      </c>
      <c r="H737" s="2">
        <f t="shared" si="29"/>
        <v>1.999999999998181E-2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234358.85</v>
      </c>
      <c r="D1582" s="6"/>
      <c r="E1582" s="6">
        <v>0</v>
      </c>
      <c r="F1582" s="6">
        <v>0</v>
      </c>
      <c r="G1582" s="7">
        <f t="shared" ref="G1582:G1686" si="70">B1582/1000*C1582</f>
        <v>234.35885000000002</v>
      </c>
      <c r="H1582" s="7">
        <f t="shared" ref="H1582:H1686" si="71">ABS(C1582-ROUND(C1582,0))</f>
        <v>0.14999999999417923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1587225.29</v>
      </c>
      <c r="D1583" s="1">
        <v>0</v>
      </c>
      <c r="E1583" s="1">
        <v>0</v>
      </c>
      <c r="F1583" s="1">
        <v>0</v>
      </c>
      <c r="G1583" s="2">
        <f t="shared" si="70"/>
        <v>3174.4505800000002</v>
      </c>
      <c r="H1583" s="2">
        <f t="shared" si="71"/>
        <v>0.2900000000372529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1573583.59</v>
      </c>
      <c r="D1585" s="1">
        <v>0</v>
      </c>
      <c r="E1585" s="1">
        <v>0</v>
      </c>
      <c r="F1585" s="1">
        <v>0</v>
      </c>
      <c r="G1585" s="2">
        <f t="shared" si="70"/>
        <v>6294.3343600000007</v>
      </c>
      <c r="H1585" s="2">
        <f t="shared" si="71"/>
        <v>0.40999999991618097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1363485.6</v>
      </c>
      <c r="D1586" s="1">
        <v>0</v>
      </c>
      <c r="E1586" s="1">
        <v>0</v>
      </c>
      <c r="F1586" s="1">
        <v>0</v>
      </c>
      <c r="G1586" s="2">
        <f t="shared" si="70"/>
        <v>6817.4280000000008</v>
      </c>
      <c r="H1586" s="2">
        <f t="shared" si="71"/>
        <v>0.39999999990686774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210097.99</v>
      </c>
      <c r="D1587" s="1">
        <v>0</v>
      </c>
      <c r="E1587" s="1">
        <v>0</v>
      </c>
      <c r="F1587" s="1">
        <v>0</v>
      </c>
      <c r="G1587" s="2">
        <f t="shared" si="70"/>
        <v>1260.5879399999999</v>
      </c>
      <c r="H1587" s="2">
        <f t="shared" si="71"/>
        <v>1.0000000009313226E-2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3597.92</v>
      </c>
      <c r="D1594" s="1">
        <v>0</v>
      </c>
      <c r="E1594" s="1">
        <v>0</v>
      </c>
      <c r="F1594" s="1">
        <v>0</v>
      </c>
      <c r="G1594" s="2">
        <f t="shared" si="70"/>
        <v>46.772959999999998</v>
      </c>
      <c r="H1594" s="2">
        <f t="shared" si="71"/>
        <v>7.999999999992724E-2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10043.780000000001</v>
      </c>
      <c r="D1601" s="1">
        <v>0</v>
      </c>
      <c r="E1601" s="1">
        <v>0</v>
      </c>
      <c r="F1601" s="1">
        <v>0</v>
      </c>
      <c r="G1601" s="2">
        <f>B1601/1000*C1601</f>
        <v>200.87560000000002</v>
      </c>
      <c r="H1601" s="2">
        <f>ABS(C1601-ROUND(C1601,0))</f>
        <v>0.21999999999934516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1572071.8299999998</v>
      </c>
      <c r="D1602" s="1">
        <v>0</v>
      </c>
      <c r="E1602" s="1">
        <v>0</v>
      </c>
      <c r="F1602" s="1">
        <v>0</v>
      </c>
      <c r="G1602" s="2">
        <f t="shared" si="70"/>
        <v>33013.508430000002</v>
      </c>
      <c r="H1602" s="2">
        <f t="shared" si="71"/>
        <v>0.17000000015832484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1563059.49</v>
      </c>
      <c r="D1604" s="1">
        <v>0</v>
      </c>
      <c r="E1604" s="1">
        <v>0</v>
      </c>
      <c r="F1604" s="1">
        <v>0</v>
      </c>
      <c r="G1604" s="2">
        <f t="shared" si="70"/>
        <v>35950.368269999999</v>
      </c>
      <c r="H1604" s="2">
        <f t="shared" si="71"/>
        <v>0.48999999999068677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1345488.2</v>
      </c>
      <c r="D1605" s="1">
        <v>0</v>
      </c>
      <c r="E1605" s="1">
        <v>0</v>
      </c>
      <c r="F1605" s="1">
        <v>0</v>
      </c>
      <c r="G1605" s="2">
        <f t="shared" si="70"/>
        <v>32291.716799999998</v>
      </c>
      <c r="H1605" s="2">
        <f t="shared" si="71"/>
        <v>0.19999999995343387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216333.79</v>
      </c>
      <c r="D1606" s="1">
        <v>0</v>
      </c>
      <c r="E1606" s="1">
        <v>0</v>
      </c>
      <c r="F1606" s="1">
        <v>0</v>
      </c>
      <c r="G1606" s="2">
        <f t="shared" si="70"/>
        <v>5408.3447500000002</v>
      </c>
      <c r="H1606" s="2">
        <f t="shared" si="71"/>
        <v>0.20999999999185093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1237.5</v>
      </c>
      <c r="D1612" s="1">
        <v>0</v>
      </c>
      <c r="E1612" s="1">
        <v>0</v>
      </c>
      <c r="F1612" s="1">
        <v>0</v>
      </c>
      <c r="G1612" s="2">
        <f t="shared" si="70"/>
        <v>38.362499999999997</v>
      </c>
      <c r="H1612" s="2">
        <f t="shared" si="71"/>
        <v>0.5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3597.92</v>
      </c>
      <c r="D1613" s="1">
        <v>0</v>
      </c>
      <c r="E1613" s="1">
        <v>0</v>
      </c>
      <c r="F1613" s="1">
        <v>0</v>
      </c>
      <c r="G1613" s="2">
        <f t="shared" si="70"/>
        <v>115.13344000000001</v>
      </c>
      <c r="H1613" s="2">
        <f t="shared" si="71"/>
        <v>7.999999999992724E-2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5414.42</v>
      </c>
      <c r="D1620" s="1">
        <v>0</v>
      </c>
      <c r="E1620" s="1">
        <v>0</v>
      </c>
      <c r="F1620" s="1">
        <v>0</v>
      </c>
      <c r="G1620" s="2">
        <f>B1620/1000*C1620</f>
        <v>211.16238000000001</v>
      </c>
      <c r="H1620" s="2">
        <f>ABS(C1620-ROUND(C1620,0))</f>
        <v>0.42000000000007276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249512.31000000029</v>
      </c>
      <c r="D1621" s="1">
        <v>0</v>
      </c>
      <c r="E1621" s="1">
        <v>0</v>
      </c>
      <c r="F1621" s="1">
        <v>0</v>
      </c>
      <c r="G1621" s="2">
        <f t="shared" si="70"/>
        <v>9980.4924000000119</v>
      </c>
      <c r="H1621" s="2">
        <f t="shared" si="71"/>
        <v>0.31000000028871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8221.31</v>
      </c>
      <c r="D1622" s="1">
        <v>0</v>
      </c>
      <c r="E1622" s="1">
        <v>0</v>
      </c>
      <c r="F1622" s="1">
        <v>0</v>
      </c>
      <c r="G1622" s="2">
        <f t="shared" si="70"/>
        <v>337.07371000000001</v>
      </c>
      <c r="H1622" s="2">
        <f t="shared" si="71"/>
        <v>0.30999999999949068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8221.31</v>
      </c>
      <c r="D1628" s="1">
        <v>0</v>
      </c>
      <c r="E1628" s="1">
        <v>0</v>
      </c>
      <c r="F1628" s="1">
        <v>0</v>
      </c>
      <c r="G1628" s="2">
        <f t="shared" si="70"/>
        <v>386.40156999999999</v>
      </c>
      <c r="H1628" s="2">
        <f t="shared" si="71"/>
        <v>0.30999999999949068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8221.31</v>
      </c>
      <c r="D1634" s="1">
        <v>0</v>
      </c>
      <c r="E1634" s="1">
        <v>0</v>
      </c>
      <c r="F1634" s="1">
        <v>0</v>
      </c>
      <c r="G1634" s="2">
        <f t="shared" si="70"/>
        <v>435.72942999999998</v>
      </c>
      <c r="H1634" s="2">
        <f t="shared" si="71"/>
        <v>0.30999999999949068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8221.31</v>
      </c>
      <c r="D1635" s="1">
        <v>0</v>
      </c>
      <c r="E1635" s="1">
        <v>0</v>
      </c>
      <c r="F1635" s="1">
        <v>0</v>
      </c>
      <c r="G1635" s="2">
        <f t="shared" si="70"/>
        <v>443.95073999999994</v>
      </c>
      <c r="H1635" s="2">
        <f t="shared" si="71"/>
        <v>0.30999999999949068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241291</v>
      </c>
      <c r="D1681" s="1">
        <v>0</v>
      </c>
      <c r="E1681" s="1">
        <v>0</v>
      </c>
      <c r="F1681" s="1">
        <v>0</v>
      </c>
      <c r="G1681" s="2">
        <f t="shared" si="70"/>
        <v>24129.100000000002</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4871.03</v>
      </c>
      <c r="D1682" s="1">
        <v>0</v>
      </c>
      <c r="E1682" s="1">
        <v>0</v>
      </c>
      <c r="F1682" s="1">
        <v>0</v>
      </c>
      <c r="G1682" s="2">
        <f t="shared" si="70"/>
        <v>491.97403000000003</v>
      </c>
      <c r="H1682" s="2">
        <f t="shared" si="71"/>
        <v>2.9999999999745341E-2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236419.97</v>
      </c>
      <c r="D1683" s="1">
        <v>0</v>
      </c>
      <c r="E1683" s="1">
        <v>0</v>
      </c>
      <c r="F1683" s="1">
        <v>0</v>
      </c>
      <c r="G1683" s="2">
        <f t="shared" si="70"/>
        <v>24114.836939999997</v>
      </c>
      <c r="H1683" s="2">
        <f t="shared" si="71"/>
        <v>2.9999999998835847E-2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5"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10022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1355695.26</v>
      </c>
      <c r="I16" s="298">
        <f>'PR-RAS'!E6</f>
        <v>1566402.2400000002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1347887.73</v>
      </c>
      <c r="I17" s="298">
        <f>'PR-RAS'!E152</f>
        <v>1776338.91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16981.939999999944</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222448.27999999959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234358.85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249512.31000000029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8221.31</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241291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404" zoomScaleNormal="100" workbookViewId="0">
      <selection activeCell="E305" sqref="E30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1355695.26</v>
      </c>
      <c r="E6" s="59">
        <f>E7+E43+E49+E82+E106+E125+E134+E140</f>
        <v>1566402.2400000002</v>
      </c>
      <c r="F6" s="44">
        <f t="shared" ref="F6:F132" si="0">IF(D6&lt;&gt;0,IF(E6/D6&gt;=100,"&gt;&gt;100",E6/D6*100),"-")</f>
        <v>115.5423557356098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1255794.49</v>
      </c>
      <c r="E49" s="59">
        <f>E50+E53+E58+E61+E64+E68+E71+E74+E77</f>
        <v>1453280.9200000002</v>
      </c>
      <c r="F49" s="44">
        <f t="shared" si="0"/>
        <v>115.72601501062488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1249142.49</v>
      </c>
      <c r="E68" s="59">
        <f t="shared" si="11"/>
        <v>1439766.12</v>
      </c>
      <c r="F68" s="44">
        <f t="shared" si="0"/>
        <v>115.26035912844499</v>
      </c>
    </row>
    <row r="69" spans="1:6" ht="12.75" customHeight="1" x14ac:dyDescent="0.2">
      <c r="A69" s="62" t="s">
        <v>189</v>
      </c>
      <c r="B69" s="63" t="s">
        <v>190</v>
      </c>
      <c r="C69" s="267" t="s">
        <v>189</v>
      </c>
      <c r="D69" s="193">
        <v>1248986.28</v>
      </c>
      <c r="E69" s="193">
        <v>1439766.12</v>
      </c>
      <c r="F69" s="44">
        <f t="shared" si="0"/>
        <v>115.27477467566737</v>
      </c>
    </row>
    <row r="70" spans="1:6" ht="24" x14ac:dyDescent="0.2">
      <c r="A70" s="62" t="s">
        <v>191</v>
      </c>
      <c r="B70" s="63" t="s">
        <v>192</v>
      </c>
      <c r="C70" s="267" t="s">
        <v>191</v>
      </c>
      <c r="D70" s="193">
        <v>156.21</v>
      </c>
      <c r="E70" s="193"/>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6652</v>
      </c>
      <c r="E74" s="59">
        <f t="shared" si="13"/>
        <v>13514.8</v>
      </c>
      <c r="F74" s="44">
        <f t="shared" si="0"/>
        <v>203.1689717378232</v>
      </c>
    </row>
    <row r="75" spans="1:6" ht="12.75" customHeight="1" x14ac:dyDescent="0.2">
      <c r="A75" s="62" t="s">
        <v>201</v>
      </c>
      <c r="B75" s="64" t="s">
        <v>202</v>
      </c>
      <c r="C75" s="267" t="s">
        <v>201</v>
      </c>
      <c r="D75" s="193">
        <v>6652</v>
      </c>
      <c r="E75" s="193">
        <v>13514.8</v>
      </c>
      <c r="F75" s="44">
        <f t="shared" si="0"/>
        <v>203.1689717378232</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975</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975</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v>975</v>
      </c>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29834.78</v>
      </c>
      <c r="E125" s="59">
        <f t="shared" si="22"/>
        <v>28061.98</v>
      </c>
      <c r="F125" s="44">
        <f t="shared" si="0"/>
        <v>94.057941771315228</v>
      </c>
    </row>
    <row r="126" spans="1:6" ht="12.75" customHeight="1" x14ac:dyDescent="0.2">
      <c r="A126" s="62">
        <v>661</v>
      </c>
      <c r="B126" s="64" t="s">
        <v>303</v>
      </c>
      <c r="C126" s="267" t="s">
        <v>304</v>
      </c>
      <c r="D126" s="59">
        <f t="shared" ref="D126:E126" si="23">SUM(D127:D128)</f>
        <v>17866.62</v>
      </c>
      <c r="E126" s="59">
        <f t="shared" si="23"/>
        <v>16212.5</v>
      </c>
      <c r="F126" s="44">
        <f t="shared" si="0"/>
        <v>90.741841489884493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17866.62</v>
      </c>
      <c r="E128" s="193">
        <v>16212.5</v>
      </c>
      <c r="F128" s="44">
        <f t="shared" si="0"/>
        <v>90.741841489884493</v>
      </c>
    </row>
    <row r="129" spans="1:6" ht="36" x14ac:dyDescent="0.2">
      <c r="A129" s="62">
        <v>663</v>
      </c>
      <c r="B129" s="181" t="s">
        <v>309</v>
      </c>
      <c r="C129" s="267" t="s">
        <v>310</v>
      </c>
      <c r="D129" s="59">
        <f t="shared" ref="D129:E129" si="24">SUM(D130:D133)</f>
        <v>11968.16</v>
      </c>
      <c r="E129" s="59">
        <f t="shared" si="24"/>
        <v>11849.48</v>
      </c>
      <c r="F129" s="44">
        <f t="shared" si="0"/>
        <v>99.008368872073902</v>
      </c>
    </row>
    <row r="130" spans="1:6" ht="12.75" customHeight="1" x14ac:dyDescent="0.2">
      <c r="A130" s="62">
        <v>6631</v>
      </c>
      <c r="B130" s="64" t="s">
        <v>311</v>
      </c>
      <c r="C130" s="267" t="s">
        <v>312</v>
      </c>
      <c r="D130" s="193">
        <v>3124.22</v>
      </c>
      <c r="E130" s="193">
        <v>4914.5</v>
      </c>
      <c r="F130" s="44">
        <f t="shared" si="0"/>
        <v>157.30326289441845</v>
      </c>
    </row>
    <row r="131" spans="1:6" ht="12.75" customHeight="1" x14ac:dyDescent="0.2">
      <c r="A131" s="62">
        <v>6632</v>
      </c>
      <c r="B131" s="181" t="s">
        <v>313</v>
      </c>
      <c r="C131" s="267" t="s">
        <v>314</v>
      </c>
      <c r="D131" s="193">
        <v>8843.94</v>
      </c>
      <c r="E131" s="193">
        <v>6934.98</v>
      </c>
      <c r="F131" s="44">
        <f t="shared" si="0"/>
        <v>78.415050305633002</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70065.990000000005</v>
      </c>
      <c r="E134" s="59">
        <f t="shared" si="25"/>
        <v>84084.34</v>
      </c>
      <c r="F134" s="44">
        <f t="shared" ref="F134:F229" si="26">IF(D134&lt;&gt;0,IF(E134/D134&gt;=100,"&gt;&gt;100",E134/D134*100),"-")</f>
        <v>120.0073530681576</v>
      </c>
    </row>
    <row r="135" spans="1:6" ht="24" x14ac:dyDescent="0.2">
      <c r="A135" s="62">
        <v>671</v>
      </c>
      <c r="B135" s="181" t="s">
        <v>321</v>
      </c>
      <c r="C135" s="267" t="s">
        <v>322</v>
      </c>
      <c r="D135" s="59">
        <f t="shared" ref="D135:E135" si="27">SUM(D136:D138)</f>
        <v>70065.990000000005</v>
      </c>
      <c r="E135" s="59">
        <f t="shared" si="27"/>
        <v>84084.34</v>
      </c>
      <c r="F135" s="44">
        <f t="shared" si="26"/>
        <v>120.0073530681576</v>
      </c>
    </row>
    <row r="136" spans="1:6" ht="12.75" customHeight="1" x14ac:dyDescent="0.2">
      <c r="A136" s="62">
        <v>6711</v>
      </c>
      <c r="B136" s="64" t="s">
        <v>323</v>
      </c>
      <c r="C136" s="267" t="s">
        <v>324</v>
      </c>
      <c r="D136" s="193">
        <v>68519.740000000005</v>
      </c>
      <c r="E136" s="193">
        <v>82033.34</v>
      </c>
      <c r="F136" s="44">
        <f t="shared" si="26"/>
        <v>119.72219976316312</v>
      </c>
    </row>
    <row r="137" spans="1:6" ht="24" x14ac:dyDescent="0.2">
      <c r="A137" s="62">
        <v>6712</v>
      </c>
      <c r="B137" s="181" t="s">
        <v>325</v>
      </c>
      <c r="C137" s="267" t="s">
        <v>326</v>
      </c>
      <c r="D137" s="193">
        <v>1546.25</v>
      </c>
      <c r="E137" s="193">
        <v>2051</v>
      </c>
      <c r="F137" s="44">
        <f t="shared" si="26"/>
        <v>132.64349232012935</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1347887.73</v>
      </c>
      <c r="E152" s="59">
        <f>E153+E164+E202+E221+E230+E262+E273</f>
        <v>1776338.91</v>
      </c>
      <c r="F152" s="44">
        <f t="shared" si="26"/>
        <v>131.786859577689</v>
      </c>
    </row>
    <row r="153" spans="1:6" ht="12.75" customHeight="1" x14ac:dyDescent="0.2">
      <c r="A153" s="62">
        <v>31</v>
      </c>
      <c r="B153" s="63" t="s">
        <v>356</v>
      </c>
      <c r="C153" s="267" t="s">
        <v>35</v>
      </c>
      <c r="D153" s="59">
        <f t="shared" ref="D153:E153" si="30">D154+D159+D160</f>
        <v>1148365.54</v>
      </c>
      <c r="E153" s="59">
        <f t="shared" si="30"/>
        <v>1559009.69</v>
      </c>
      <c r="F153" s="44">
        <f t="shared" si="26"/>
        <v>135.75901014932927</v>
      </c>
    </row>
    <row r="154" spans="1:6" ht="12.75" customHeight="1" x14ac:dyDescent="0.2">
      <c r="A154" s="62">
        <v>311</v>
      </c>
      <c r="B154" s="63" t="s">
        <v>357</v>
      </c>
      <c r="C154" s="267" t="s">
        <v>358</v>
      </c>
      <c r="D154" s="59">
        <f t="shared" ref="D154:E154" si="31">SUM(D155:D158)</f>
        <v>951438.86</v>
      </c>
      <c r="E154" s="59">
        <f t="shared" si="31"/>
        <v>1302940.74</v>
      </c>
      <c r="F154" s="44">
        <f t="shared" si="26"/>
        <v>136.94424253388181</v>
      </c>
    </row>
    <row r="155" spans="1:6" ht="12.75" customHeight="1" x14ac:dyDescent="0.2">
      <c r="A155" s="62">
        <v>3111</v>
      </c>
      <c r="B155" s="63" t="s">
        <v>359</v>
      </c>
      <c r="C155" s="267" t="s">
        <v>360</v>
      </c>
      <c r="D155" s="193">
        <v>951438.86</v>
      </c>
      <c r="E155" s="193">
        <v>1302940.74</v>
      </c>
      <c r="F155" s="44">
        <f t="shared" si="26"/>
        <v>136.94424253388181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42581.56</v>
      </c>
      <c r="E159" s="193">
        <v>41698.07</v>
      </c>
      <c r="F159" s="44">
        <f t="shared" si="26"/>
        <v>97.925181698368974</v>
      </c>
    </row>
    <row r="160" spans="1:6" ht="12.75" customHeight="1" x14ac:dyDescent="0.2">
      <c r="A160" s="62">
        <v>313</v>
      </c>
      <c r="B160" s="64" t="s">
        <v>369</v>
      </c>
      <c r="C160" s="267" t="s">
        <v>370</v>
      </c>
      <c r="D160" s="59">
        <f t="shared" ref="D160:E160" si="32">SUM(D161:D163)</f>
        <v>154345.12</v>
      </c>
      <c r="E160" s="59">
        <f t="shared" si="32"/>
        <v>214370.88</v>
      </c>
      <c r="F160" s="44">
        <f t="shared" si="26"/>
        <v>138.89061085961126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154345.12</v>
      </c>
      <c r="E162" s="193">
        <v>214370.88</v>
      </c>
      <c r="F162" s="44">
        <f t="shared" si="26"/>
        <v>138.89061085961126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198271.19</v>
      </c>
      <c r="E164" s="59">
        <f>E165+E170+E178+E188+E189+E194</f>
        <v>216091.72</v>
      </c>
      <c r="F164" s="44">
        <f t="shared" si="26"/>
        <v>108.98795735275509</v>
      </c>
    </row>
    <row r="165" spans="1:6" ht="12.75" customHeight="1" x14ac:dyDescent="0.2">
      <c r="A165" s="62">
        <v>321</v>
      </c>
      <c r="B165" s="63" t="s">
        <v>379</v>
      </c>
      <c r="C165" s="267" t="s">
        <v>380</v>
      </c>
      <c r="D165" s="59">
        <f t="shared" ref="D165:E165" si="33">SUM(D166:D169)</f>
        <v>46178.45</v>
      </c>
      <c r="E165" s="59">
        <f t="shared" si="33"/>
        <v>52193.170000000006</v>
      </c>
      <c r="F165" s="44">
        <f t="shared" si="26"/>
        <v>113.02494994959773</v>
      </c>
    </row>
    <row r="166" spans="1:6" ht="12.75" customHeight="1" x14ac:dyDescent="0.2">
      <c r="A166" s="62">
        <v>3211</v>
      </c>
      <c r="B166" s="63" t="s">
        <v>381</v>
      </c>
      <c r="C166" s="267" t="s">
        <v>382</v>
      </c>
      <c r="D166" s="193">
        <v>7207.33</v>
      </c>
      <c r="E166" s="193">
        <v>8732.76</v>
      </c>
      <c r="F166" s="44">
        <f t="shared" si="26"/>
        <v>121.16498065164217</v>
      </c>
    </row>
    <row r="167" spans="1:6" ht="12.75" customHeight="1" x14ac:dyDescent="0.2">
      <c r="A167" s="62">
        <v>3212</v>
      </c>
      <c r="B167" s="63" t="s">
        <v>383</v>
      </c>
      <c r="C167" s="267" t="s">
        <v>384</v>
      </c>
      <c r="D167" s="193">
        <v>32175.31</v>
      </c>
      <c r="E167" s="193">
        <v>38428.26</v>
      </c>
      <c r="F167" s="44">
        <f t="shared" si="26"/>
        <v>119.43400079128996</v>
      </c>
    </row>
    <row r="168" spans="1:6" ht="12.75" customHeight="1" x14ac:dyDescent="0.2">
      <c r="A168" s="62">
        <v>3213</v>
      </c>
      <c r="B168" s="63" t="s">
        <v>385</v>
      </c>
      <c r="C168" s="267" t="s">
        <v>386</v>
      </c>
      <c r="D168" s="193">
        <v>4231.54</v>
      </c>
      <c r="E168" s="193">
        <v>1585</v>
      </c>
      <c r="F168" s="44">
        <f t="shared" si="26"/>
        <v>37.456812413447587</v>
      </c>
    </row>
    <row r="169" spans="1:6" ht="12.75" customHeight="1" x14ac:dyDescent="0.2">
      <c r="A169" s="62">
        <v>3214</v>
      </c>
      <c r="B169" s="63" t="s">
        <v>387</v>
      </c>
      <c r="C169" s="267" t="s">
        <v>388</v>
      </c>
      <c r="D169" s="193">
        <v>2564.27</v>
      </c>
      <c r="E169" s="193">
        <v>3447.15</v>
      </c>
      <c r="F169" s="44">
        <f t="shared" si="26"/>
        <v>134.43007171631695</v>
      </c>
    </row>
    <row r="170" spans="1:6" ht="12.75" customHeight="1" x14ac:dyDescent="0.2">
      <c r="A170" s="62">
        <v>322</v>
      </c>
      <c r="B170" s="63" t="s">
        <v>389</v>
      </c>
      <c r="C170" s="267" t="s">
        <v>390</v>
      </c>
      <c r="D170" s="59">
        <f t="shared" ref="D170:E170" si="34">SUM(D171:D177)</f>
        <v>98918.739999999991</v>
      </c>
      <c r="E170" s="59">
        <f t="shared" si="34"/>
        <v>109696.83</v>
      </c>
      <c r="F170" s="44">
        <f t="shared" si="26"/>
        <v>110.89590304122355</v>
      </c>
    </row>
    <row r="171" spans="1:6" ht="12.75" customHeight="1" x14ac:dyDescent="0.2">
      <c r="A171" s="62">
        <v>3221</v>
      </c>
      <c r="B171" s="63" t="s">
        <v>391</v>
      </c>
      <c r="C171" s="267" t="s">
        <v>392</v>
      </c>
      <c r="D171" s="193">
        <v>6266.79</v>
      </c>
      <c r="E171" s="193">
        <v>9074.5300000000007</v>
      </c>
      <c r="F171" s="44">
        <f t="shared" si="26"/>
        <v>144.80347993151199</v>
      </c>
    </row>
    <row r="172" spans="1:6" ht="12.75" customHeight="1" x14ac:dyDescent="0.2">
      <c r="A172" s="62">
        <v>3222</v>
      </c>
      <c r="B172" s="63" t="s">
        <v>393</v>
      </c>
      <c r="C172" s="267" t="s">
        <v>394</v>
      </c>
      <c r="D172" s="193">
        <v>70164.86</v>
      </c>
      <c r="E172" s="193">
        <v>78598.05</v>
      </c>
      <c r="F172" s="44">
        <f t="shared" si="26"/>
        <v>112.01910757037071</v>
      </c>
    </row>
    <row r="173" spans="1:6" ht="12.75" customHeight="1" x14ac:dyDescent="0.2">
      <c r="A173" s="62">
        <v>3223</v>
      </c>
      <c r="B173" s="64" t="s">
        <v>395</v>
      </c>
      <c r="C173" s="267" t="s">
        <v>396</v>
      </c>
      <c r="D173" s="193">
        <v>17803.560000000001</v>
      </c>
      <c r="E173" s="193">
        <v>19067.509999999998</v>
      </c>
      <c r="F173" s="44">
        <f t="shared" si="26"/>
        <v>107.09942281206679</v>
      </c>
    </row>
    <row r="174" spans="1:6" ht="12.75" customHeight="1" x14ac:dyDescent="0.2">
      <c r="A174" s="62">
        <v>3224</v>
      </c>
      <c r="B174" s="64" t="s">
        <v>397</v>
      </c>
      <c r="C174" s="267" t="s">
        <v>398</v>
      </c>
      <c r="D174" s="193">
        <v>3649.94</v>
      </c>
      <c r="E174" s="193">
        <v>2119.7399999999998</v>
      </c>
      <c r="F174" s="44">
        <f t="shared" si="26"/>
        <v>58.076023167504118</v>
      </c>
    </row>
    <row r="175" spans="1:6" ht="12.75" customHeight="1" x14ac:dyDescent="0.2">
      <c r="A175" s="62">
        <v>3225</v>
      </c>
      <c r="B175" s="64" t="s">
        <v>399</v>
      </c>
      <c r="C175" s="267" t="s">
        <v>400</v>
      </c>
      <c r="D175" s="193">
        <v>333.59</v>
      </c>
      <c r="E175" s="193">
        <v>62.5</v>
      </c>
      <c r="F175" s="44">
        <f t="shared" si="26"/>
        <v>18.735573608321594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700</v>
      </c>
      <c r="E177" s="193">
        <v>774.5</v>
      </c>
      <c r="F177" s="44">
        <f t="shared" si="26"/>
        <v>110.64285714285715</v>
      </c>
    </row>
    <row r="178" spans="1:6" ht="12.75" customHeight="1" x14ac:dyDescent="0.2">
      <c r="A178" s="62">
        <v>323</v>
      </c>
      <c r="B178" s="64" t="s">
        <v>405</v>
      </c>
      <c r="C178" s="267" t="s">
        <v>406</v>
      </c>
      <c r="D178" s="59">
        <f t="shared" ref="D178:E178" si="35">SUM(D179:D187)</f>
        <v>27073.230000000003</v>
      </c>
      <c r="E178" s="59">
        <f t="shared" si="35"/>
        <v>28685.660000000003</v>
      </c>
      <c r="F178" s="44">
        <f t="shared" si="26"/>
        <v>105.95580948412879</v>
      </c>
    </row>
    <row r="179" spans="1:6" ht="12.75" customHeight="1" x14ac:dyDescent="0.2">
      <c r="A179" s="62">
        <v>3231</v>
      </c>
      <c r="B179" s="64" t="s">
        <v>407</v>
      </c>
      <c r="C179" s="267" t="s">
        <v>408</v>
      </c>
      <c r="D179" s="193">
        <v>2926.69</v>
      </c>
      <c r="E179" s="193">
        <v>2723.26</v>
      </c>
      <c r="F179" s="44">
        <f t="shared" si="26"/>
        <v>93.049144255114143</v>
      </c>
    </row>
    <row r="180" spans="1:6" ht="12.75" customHeight="1" x14ac:dyDescent="0.2">
      <c r="A180" s="62">
        <v>3232</v>
      </c>
      <c r="B180" s="64" t="s">
        <v>409</v>
      </c>
      <c r="C180" s="267" t="s">
        <v>410</v>
      </c>
      <c r="D180" s="193">
        <v>1968.26</v>
      </c>
      <c r="E180" s="193">
        <v>3586.16</v>
      </c>
      <c r="F180" s="44">
        <f t="shared" si="26"/>
        <v>182.19950616280369</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3756.3</v>
      </c>
      <c r="E182" s="193">
        <v>5409.18</v>
      </c>
      <c r="F182" s="44">
        <f t="shared" si="26"/>
        <v>144.00287516971488</v>
      </c>
    </row>
    <row r="183" spans="1:6" ht="12.75" customHeight="1" x14ac:dyDescent="0.2">
      <c r="A183" s="62">
        <v>3235</v>
      </c>
      <c r="B183" s="63" t="s">
        <v>415</v>
      </c>
      <c r="C183" s="267" t="s">
        <v>416</v>
      </c>
      <c r="D183" s="193">
        <v>1800</v>
      </c>
      <c r="E183" s="193">
        <v>1885.5</v>
      </c>
      <c r="F183" s="44">
        <f t="shared" si="26"/>
        <v>104.75000000000001</v>
      </c>
    </row>
    <row r="184" spans="1:6" ht="12.75" customHeight="1" x14ac:dyDescent="0.2">
      <c r="A184" s="62">
        <v>3236</v>
      </c>
      <c r="B184" s="63" t="s">
        <v>417</v>
      </c>
      <c r="C184" s="267" t="s">
        <v>418</v>
      </c>
      <c r="D184" s="193">
        <v>5172.54</v>
      </c>
      <c r="E184" s="193">
        <v>5004.4799999999996</v>
      </c>
      <c r="F184" s="44">
        <f t="shared" si="26"/>
        <v>96.750919277569622</v>
      </c>
    </row>
    <row r="185" spans="1:6" ht="12.75" customHeight="1" x14ac:dyDescent="0.2">
      <c r="A185" s="62">
        <v>3237</v>
      </c>
      <c r="B185" s="63" t="s">
        <v>419</v>
      </c>
      <c r="C185" s="267" t="s">
        <v>420</v>
      </c>
      <c r="D185" s="193">
        <v>10399.44</v>
      </c>
      <c r="E185" s="193">
        <v>9027.08</v>
      </c>
      <c r="F185" s="44">
        <f t="shared" si="26"/>
        <v>86.803520189548664</v>
      </c>
    </row>
    <row r="186" spans="1:6" ht="12.75" customHeight="1" x14ac:dyDescent="0.2">
      <c r="A186" s="62">
        <v>3238</v>
      </c>
      <c r="B186" s="63" t="s">
        <v>421</v>
      </c>
      <c r="C186" s="267" t="s">
        <v>422</v>
      </c>
      <c r="D186" s="193">
        <v>1050</v>
      </c>
      <c r="E186" s="193">
        <v>1050</v>
      </c>
      <c r="F186" s="44">
        <f t="shared" si="26"/>
        <v>100</v>
      </c>
    </row>
    <row r="187" spans="1:6" ht="12.75" customHeight="1" x14ac:dyDescent="0.2">
      <c r="A187" s="62">
        <v>3239</v>
      </c>
      <c r="B187" s="63" t="s">
        <v>423</v>
      </c>
      <c r="C187" s="267" t="s">
        <v>424</v>
      </c>
      <c r="D187" s="193">
        <v>0</v>
      </c>
      <c r="E187" s="193"/>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26100.769999999997</v>
      </c>
      <c r="E194" s="59">
        <f t="shared" si="36"/>
        <v>25516.06</v>
      </c>
      <c r="F194" s="44">
        <f t="shared" si="26"/>
        <v>97.759797891020099</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38.74</v>
      </c>
      <c r="E197" s="193">
        <v>39.68</v>
      </c>
      <c r="F197" s="44">
        <f t="shared" si="26"/>
        <v>102.42643262777491</v>
      </c>
    </row>
    <row r="198" spans="1:6" ht="12.75" customHeight="1" x14ac:dyDescent="0.2">
      <c r="A198" s="62">
        <v>3294</v>
      </c>
      <c r="B198" s="63" t="s">
        <v>445</v>
      </c>
      <c r="C198" s="267" t="s">
        <v>446</v>
      </c>
      <c r="D198" s="193">
        <v>523.09</v>
      </c>
      <c r="E198" s="193">
        <v>540</v>
      </c>
      <c r="F198" s="44">
        <f t="shared" si="26"/>
        <v>103.23271329981456</v>
      </c>
    </row>
    <row r="199" spans="1:6" ht="12.75" customHeight="1" x14ac:dyDescent="0.2">
      <c r="A199" s="62">
        <v>3295</v>
      </c>
      <c r="B199" s="63" t="s">
        <v>447</v>
      </c>
      <c r="C199" s="267" t="s">
        <v>448</v>
      </c>
      <c r="D199" s="193">
        <v>2767.27</v>
      </c>
      <c r="E199" s="193">
        <v>3902.02</v>
      </c>
      <c r="F199" s="44">
        <f t="shared" si="26"/>
        <v>141.0061179429546</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22771.67</v>
      </c>
      <c r="E201" s="193">
        <v>21034.36</v>
      </c>
      <c r="F201" s="44">
        <f t="shared" si="26"/>
        <v>92.370739607591361</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1251</v>
      </c>
      <c r="E273" s="59">
        <f t="shared" si="60"/>
        <v>1237.5</v>
      </c>
      <c r="F273" s="44">
        <f t="shared" ref="F273:F277" si="61">IF(D273&lt;&gt;0,IF(E273/D273&gt;=100,"&gt;&gt;100",E273/D273*100),"-")</f>
        <v>98.920863309352512</v>
      </c>
    </row>
    <row r="274" spans="1:6" ht="12.75" customHeight="1" x14ac:dyDescent="0.2">
      <c r="A274" s="62">
        <v>381</v>
      </c>
      <c r="B274" s="63" t="s">
        <v>588</v>
      </c>
      <c r="C274" s="267" t="s">
        <v>589</v>
      </c>
      <c r="D274" s="59">
        <f t="shared" ref="D274:E274" si="62">SUM(D275:D277)</f>
        <v>1251</v>
      </c>
      <c r="E274" s="59">
        <f t="shared" si="62"/>
        <v>1237.5</v>
      </c>
      <c r="F274" s="44">
        <f t="shared" si="61"/>
        <v>98.920863309352512</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1251</v>
      </c>
      <c r="E276" s="193">
        <v>1237.5</v>
      </c>
      <c r="F276" s="44">
        <f t="shared" si="61"/>
        <v>98.920863309352512</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1347887.73</v>
      </c>
      <c r="E299" s="59">
        <f>E152-E297+E298</f>
        <v>1776338.91</v>
      </c>
      <c r="F299" s="44">
        <f t="shared" si="68"/>
        <v>131.786859577689</v>
      </c>
    </row>
    <row r="300" spans="1:6" ht="12.75" customHeight="1" x14ac:dyDescent="0.2">
      <c r="A300" s="62" t="s">
        <v>629</v>
      </c>
      <c r="B300" s="63" t="s">
        <v>640</v>
      </c>
      <c r="C300" s="267" t="s">
        <v>641</v>
      </c>
      <c r="D300" s="59">
        <f>IF(D6&gt;=D299,D6-D299,0)</f>
        <v>7807.5300000000279</v>
      </c>
      <c r="E300" s="59">
        <f>IF(E6&gt;=E299,E6-E299,0)</f>
        <v>0</v>
      </c>
      <c r="F300" s="44">
        <f t="shared" si="68"/>
        <v>0</v>
      </c>
    </row>
    <row r="301" spans="1:6" ht="12.75" customHeight="1" x14ac:dyDescent="0.2">
      <c r="A301" s="62" t="s">
        <v>629</v>
      </c>
      <c r="B301" s="63" t="s">
        <v>642</v>
      </c>
      <c r="C301" s="267" t="s">
        <v>643</v>
      </c>
      <c r="D301" s="59">
        <f>IF(D299&gt;=D6,D299-D6,0)</f>
        <v>0</v>
      </c>
      <c r="E301" s="59">
        <f>IF(E299&gt;=E6,E299-E6,0)</f>
        <v>209936.66999999969</v>
      </c>
      <c r="F301" s="44" t="str">
        <f t="shared" si="68"/>
        <v>-</v>
      </c>
    </row>
    <row r="302" spans="1:6" ht="12.75" customHeight="1" x14ac:dyDescent="0.2">
      <c r="A302" s="62">
        <v>92211</v>
      </c>
      <c r="B302" s="63" t="s">
        <v>644</v>
      </c>
      <c r="C302" s="267" t="s">
        <v>645</v>
      </c>
      <c r="D302" s="193">
        <v>24126.5</v>
      </c>
      <c r="E302" s="193">
        <v>0</v>
      </c>
      <c r="F302" s="44">
        <f t="shared" si="68"/>
        <v>0</v>
      </c>
    </row>
    <row r="303" spans="1:6" ht="12.75" customHeight="1" x14ac:dyDescent="0.2">
      <c r="A303" s="62">
        <v>92221</v>
      </c>
      <c r="B303" s="63" t="s">
        <v>646</v>
      </c>
      <c r="C303" s="267" t="s">
        <v>647</v>
      </c>
      <c r="D303" s="193">
        <v>0</v>
      </c>
      <c r="E303" s="193">
        <v>1978.71</v>
      </c>
      <c r="F303" s="44" t="str">
        <f t="shared" si="68"/>
        <v>-</v>
      </c>
    </row>
    <row r="304" spans="1:6" ht="12.75" customHeight="1" x14ac:dyDescent="0.2">
      <c r="A304" s="62">
        <v>96</v>
      </c>
      <c r="B304" s="228" t="s">
        <v>648</v>
      </c>
      <c r="C304" s="267" t="s">
        <v>649</v>
      </c>
      <c r="D304" s="193">
        <v>9579.85</v>
      </c>
      <c r="E304" s="193">
        <v>233734.55</v>
      </c>
      <c r="F304" s="44">
        <f t="shared" si="68"/>
        <v>2439.8560520258666</v>
      </c>
    </row>
    <row r="305" spans="1:6" ht="12" x14ac:dyDescent="0.2">
      <c r="A305" s="62">
        <v>9661</v>
      </c>
      <c r="B305" s="228" t="s">
        <v>650</v>
      </c>
      <c r="C305" s="267" t="s">
        <v>651</v>
      </c>
      <c r="D305" s="193">
        <v>0</v>
      </c>
      <c r="E305" s="193">
        <v>7700.56</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14952.09</v>
      </c>
      <c r="E360" s="59">
        <f t="shared" si="86"/>
        <v>10532.9</v>
      </c>
      <c r="F360" s="44">
        <f t="shared" si="72"/>
        <v>70.444332531438747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14952.09</v>
      </c>
      <c r="E373" s="59">
        <f t="shared" si="90"/>
        <v>10532.9</v>
      </c>
      <c r="F373" s="44">
        <f t="shared" si="72"/>
        <v>70.444332531438747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14512.84</v>
      </c>
      <c r="E379" s="59">
        <f t="shared" si="92"/>
        <v>9965.8799999999992</v>
      </c>
      <c r="F379" s="44">
        <f t="shared" si="72"/>
        <v>68.669398959817642</v>
      </c>
    </row>
    <row r="380" spans="1:6" ht="12.75" customHeight="1" x14ac:dyDescent="0.2">
      <c r="A380" s="62">
        <v>4221</v>
      </c>
      <c r="B380" s="63" t="s">
        <v>695</v>
      </c>
      <c r="C380" s="267" t="s">
        <v>787</v>
      </c>
      <c r="D380" s="193">
        <v>5308.07</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344.78</v>
      </c>
      <c r="E385" s="193">
        <v>800</v>
      </c>
      <c r="F385" s="44">
        <f t="shared" si="72"/>
        <v>232.03202041881781</v>
      </c>
    </row>
    <row r="386" spans="1:6" ht="12.75" customHeight="1" x14ac:dyDescent="0.2">
      <c r="A386" s="62">
        <v>4227</v>
      </c>
      <c r="B386" s="182" t="s">
        <v>707</v>
      </c>
      <c r="C386" s="267" t="s">
        <v>794</v>
      </c>
      <c r="D386" s="193">
        <v>8859.99</v>
      </c>
      <c r="E386" s="193">
        <v>9165.8799999999992</v>
      </c>
      <c r="F386" s="44">
        <f t="shared" si="72"/>
        <v>103.45248696668958</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439.25</v>
      </c>
      <c r="E393" s="59">
        <f t="shared" si="94"/>
        <v>567.02</v>
      </c>
      <c r="F393" s="44">
        <f t="shared" si="72"/>
        <v>129.08821855435403</v>
      </c>
    </row>
    <row r="394" spans="1:6" ht="12.75" customHeight="1" x14ac:dyDescent="0.2">
      <c r="A394" s="62">
        <v>4241</v>
      </c>
      <c r="B394" s="63" t="s">
        <v>804</v>
      </c>
      <c r="C394" s="267" t="s">
        <v>805</v>
      </c>
      <c r="D394" s="193">
        <v>439.25</v>
      </c>
      <c r="E394" s="193">
        <v>567.02</v>
      </c>
      <c r="F394" s="44">
        <f t="shared" si="72"/>
        <v>129.08821855435403</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14952.09</v>
      </c>
      <c r="E418" s="59">
        <f t="shared" si="102"/>
        <v>10532.9</v>
      </c>
      <c r="F418" s="44">
        <f t="shared" si="72"/>
        <v>70.444332531438747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1355695.26</v>
      </c>
      <c r="E422" s="59">
        <f>E6+E308</f>
        <v>1566402.2400000002</v>
      </c>
      <c r="F422" s="44">
        <f t="shared" si="72"/>
        <v>115.5423557356098</v>
      </c>
    </row>
    <row r="423" spans="1:6" ht="12.75" customHeight="1" x14ac:dyDescent="0.2">
      <c r="A423" s="62" t="s">
        <v>629</v>
      </c>
      <c r="B423" s="63" t="s">
        <v>852</v>
      </c>
      <c r="C423" s="267" t="s">
        <v>853</v>
      </c>
      <c r="D423" s="59">
        <f t="shared" ref="D423:E423" si="103">D299+D360</f>
        <v>1362839.82</v>
      </c>
      <c r="E423" s="59">
        <f t="shared" si="103"/>
        <v>1786871.8099999998</v>
      </c>
      <c r="F423" s="44">
        <f t="shared" si="72"/>
        <v>131.11385386435214</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7144.5600000000559</v>
      </c>
      <c r="E425" s="59">
        <f t="shared" si="105"/>
        <v>220469.5699999996</v>
      </c>
      <c r="F425" s="44">
        <f t="shared" si="72"/>
        <v>3085.8383161454012</v>
      </c>
    </row>
    <row r="426" spans="1:6" ht="12.75" customHeight="1" x14ac:dyDescent="0.2">
      <c r="A426" s="271" t="s">
        <v>858</v>
      </c>
      <c r="B426" s="182" t="s">
        <v>859</v>
      </c>
      <c r="C426" s="272" t="s">
        <v>860</v>
      </c>
      <c r="D426" s="59">
        <f t="shared" ref="D426:E426" si="106">IF(D302-D303+D419-D420&gt;=0,D302-D303+D419-D420,0)</f>
        <v>24126.5</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1978.71</v>
      </c>
      <c r="F427" s="44" t="str">
        <f t="shared" si="72"/>
        <v>-</v>
      </c>
    </row>
    <row r="428" spans="1:6" ht="24" x14ac:dyDescent="0.2">
      <c r="A428" s="269" t="s">
        <v>863</v>
      </c>
      <c r="B428" s="263" t="s">
        <v>864</v>
      </c>
      <c r="C428" s="270" t="s">
        <v>865</v>
      </c>
      <c r="D428" s="80">
        <f t="shared" ref="D428:E428" si="108">D304+D421</f>
        <v>9579.85</v>
      </c>
      <c r="E428" s="80">
        <f t="shared" si="108"/>
        <v>233734.55</v>
      </c>
      <c r="F428" s="60">
        <f t="shared" si="72"/>
        <v>2439.8560520258666</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1355695.26</v>
      </c>
      <c r="E643" s="59">
        <f>E422+E430</f>
        <v>1566402.2400000002</v>
      </c>
      <c r="F643" s="44">
        <f t="shared" si="109"/>
        <v>115.5423557356098</v>
      </c>
    </row>
    <row r="644" spans="1:6" ht="12.75" customHeight="1" x14ac:dyDescent="0.2">
      <c r="A644" s="62" t="s">
        <v>629</v>
      </c>
      <c r="B644" s="63" t="s">
        <v>1285</v>
      </c>
      <c r="C644" s="267" t="s">
        <v>1286</v>
      </c>
      <c r="D644" s="59">
        <f>D423+D535</f>
        <v>1362839.82</v>
      </c>
      <c r="E644" s="59">
        <f>E423+E535</f>
        <v>1786871.8099999998</v>
      </c>
      <c r="F644" s="44">
        <f t="shared" si="109"/>
        <v>131.11385386435214</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7144.5600000000559</v>
      </c>
      <c r="E646" s="59">
        <f t="shared" si="164"/>
        <v>220469.5699999996</v>
      </c>
      <c r="F646" s="44">
        <f t="shared" si="109"/>
        <v>3085.8383161454012</v>
      </c>
    </row>
    <row r="647" spans="1:6" ht="24" x14ac:dyDescent="0.2">
      <c r="A647" s="271" t="s">
        <v>1291</v>
      </c>
      <c r="B647" s="63" t="s">
        <v>1292</v>
      </c>
      <c r="C647" s="272" t="s">
        <v>1291</v>
      </c>
      <c r="D647" s="59">
        <f>IF(D426-D427+D641-D642&gt;=0,D426-D427+D641-D642,0)</f>
        <v>24126.5</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1978.71</v>
      </c>
      <c r="F648" s="44" t="str">
        <f t="shared" si="109"/>
        <v>-</v>
      </c>
    </row>
    <row r="649" spans="1:6" ht="24" x14ac:dyDescent="0.2">
      <c r="A649" s="62" t="s">
        <v>629</v>
      </c>
      <c r="B649" s="63" t="s">
        <v>1295</v>
      </c>
      <c r="C649" s="267" t="s">
        <v>1296</v>
      </c>
      <c r="D649" s="59">
        <f t="shared" ref="D649:E649" si="165">IF(D645+D647-D646-D648&gt;=0,D645+D647-D646-D648,0)</f>
        <v>16981.939999999944</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222448.27999999959</v>
      </c>
      <c r="F650" s="44" t="str">
        <f t="shared" si="109"/>
        <v>-</v>
      </c>
    </row>
    <row r="651" spans="1:6" ht="24" x14ac:dyDescent="0.2">
      <c r="A651" s="269" t="s">
        <v>1299</v>
      </c>
      <c r="B651" s="183" t="s">
        <v>1300</v>
      </c>
      <c r="C651" s="270" t="s">
        <v>1299</v>
      </c>
      <c r="D651" s="195">
        <v>212151.75</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36330.120000000003</v>
      </c>
      <c r="E654" s="193">
        <v>39565.85</v>
      </c>
      <c r="F654" s="44">
        <f t="shared" si="167"/>
        <v>108.90646659025623</v>
      </c>
    </row>
    <row r="655" spans="1:6" ht="12.75" customHeight="1" x14ac:dyDescent="0.2">
      <c r="A655" s="62" t="s">
        <v>1306</v>
      </c>
      <c r="B655" s="63" t="s">
        <v>1307</v>
      </c>
      <c r="C655" s="267" t="s">
        <v>1306</v>
      </c>
      <c r="D655" s="193">
        <v>36330.120000000003</v>
      </c>
      <c r="E655" s="193">
        <v>39565.85</v>
      </c>
      <c r="F655" s="44">
        <f t="shared" si="167"/>
        <v>108.90646659025623</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96</v>
      </c>
      <c r="E658" s="273">
        <v>99</v>
      </c>
      <c r="F658" s="44">
        <f t="shared" si="167"/>
        <v>103.125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88</v>
      </c>
      <c r="E660" s="273">
        <v>89</v>
      </c>
      <c r="F660" s="44">
        <f t="shared" si="167"/>
        <v>101.13636363636364</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1248136.28</v>
      </c>
      <c r="E683" s="191">
        <v>1439766.12</v>
      </c>
      <c r="F683" s="70">
        <f t="shared" si="167"/>
        <v>115.35327856986899</v>
      </c>
    </row>
    <row r="684" spans="1:6" ht="24" x14ac:dyDescent="0.2">
      <c r="A684" s="69">
        <v>63613</v>
      </c>
      <c r="B684" s="181" t="s">
        <v>1365</v>
      </c>
      <c r="C684" s="301" t="s">
        <v>1366</v>
      </c>
      <c r="D684" s="191">
        <v>850</v>
      </c>
      <c r="E684" s="191"/>
      <c r="F684" s="70">
        <f t="shared" si="167"/>
        <v>0</v>
      </c>
    </row>
    <row r="685" spans="1:6" ht="24" x14ac:dyDescent="0.2">
      <c r="A685" s="62">
        <v>63622</v>
      </c>
      <c r="B685" s="264" t="s">
        <v>1367</v>
      </c>
      <c r="C685" s="267" t="s">
        <v>1368</v>
      </c>
      <c r="D685" s="193">
        <v>156.21</v>
      </c>
      <c r="E685" s="193"/>
      <c r="F685" s="44">
        <f t="shared" si="167"/>
        <v>0</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6652</v>
      </c>
      <c r="E702" s="191">
        <v>13514.8</v>
      </c>
      <c r="F702" s="70">
        <f t="shared" si="167"/>
        <v>203.1689717378232</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v>975</v>
      </c>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1765.76</v>
      </c>
      <c r="E733" s="191">
        <v>2207.1999999999998</v>
      </c>
      <c r="F733" s="70">
        <f t="shared" si="167"/>
        <v>125</v>
      </c>
    </row>
    <row r="734" spans="1:6" ht="12.75" customHeight="1" x14ac:dyDescent="0.2">
      <c r="A734" s="69">
        <v>32121</v>
      </c>
      <c r="B734" s="64" t="s">
        <v>1445</v>
      </c>
      <c r="C734" s="301" t="s">
        <v>1446</v>
      </c>
      <c r="D734" s="191">
        <v>32175.31</v>
      </c>
      <c r="E734" s="191">
        <v>38428.26</v>
      </c>
      <c r="F734" s="70">
        <f t="shared" si="167"/>
        <v>119.43400079128996</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4976.3599999999997</v>
      </c>
      <c r="E736" s="193">
        <v>4749.8999999999996</v>
      </c>
      <c r="F736" s="44">
        <f t="shared" si="167"/>
        <v>95.449284215772167</v>
      </c>
    </row>
    <row r="737" spans="1:6" ht="12.75" customHeight="1" x14ac:dyDescent="0.2">
      <c r="A737" s="62" t="s">
        <v>1451</v>
      </c>
      <c r="B737" s="63" t="s">
        <v>1452</v>
      </c>
      <c r="C737" s="267" t="s">
        <v>1451</v>
      </c>
      <c r="D737" s="193">
        <v>1778.46</v>
      </c>
      <c r="E737" s="193">
        <v>2197.4</v>
      </c>
      <c r="F737" s="44">
        <f t="shared" si="167"/>
        <v>123.55633525634538</v>
      </c>
    </row>
    <row r="738" spans="1:6" ht="12.75" customHeight="1" x14ac:dyDescent="0.2">
      <c r="A738" s="62" t="s">
        <v>1453</v>
      </c>
      <c r="B738" s="63" t="s">
        <v>1454</v>
      </c>
      <c r="C738" s="267" t="s">
        <v>1453</v>
      </c>
      <c r="D738" s="193">
        <v>8055.64</v>
      </c>
      <c r="E738" s="193">
        <v>4711.1499999999996</v>
      </c>
      <c r="F738" s="44">
        <f t="shared" si="167"/>
        <v>58.482628320034159</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3902.02</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12" zoomScaleNormal="100" workbookViewId="0">
      <selection activeCell="D48" sqref="D4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234358.85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1587225.29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1573583.59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1363485.6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210097.99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3597.92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10043.780000000001</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1572071.8299999998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1563059.49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1345488.2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216333.79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1237.5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3597.92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5414.42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249512.31000000029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8221.31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8221.31</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8221.31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8221.31</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241291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4871.03</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236419.97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10022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 Poštić</cp:lastModifiedBy>
  <cp:lastPrinted>2025-07-09T08:54:25Z</cp:lastPrinted>
  <dcterms:created xsi:type="dcterms:W3CDTF">2022-04-01T05:14:30Z</dcterms:created>
  <dcterms:modified xsi:type="dcterms:W3CDTF">2025-07-09T08:57:13Z</dcterms:modified>
</cp:coreProperties>
</file>